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Виьдан\Downloads\"/>
    </mc:Choice>
  </mc:AlternateContent>
  <bookViews>
    <workbookView xWindow="0" yWindow="0" windowWidth="23040" windowHeight="9384"/>
  </bookViews>
  <sheets>
    <sheet name="10.01.2025" sheetId="1" r:id="rId1"/>
    <sheet name="Dop" sheetId="2" r:id="rId2"/>
  </sheets>
  <definedNames>
    <definedName name="Группа">Dop!$B$3</definedName>
    <definedName name="Дата_Печати">Dop!$B$2</definedName>
    <definedName name="Дата_Сост">Dop!$B$1</definedName>
    <definedName name="_xlnm.Print_Area" localSheetId="0">'10.01.2025'!$A$265:$I$295</definedName>
    <definedName name="С3">'10.01.2025'!$A$3</definedName>
    <definedName name="Физ_Норма">Dop!$B$4</definedName>
  </definedNames>
  <calcPr calcId="152511"/>
</workbook>
</file>

<file path=xl/calcChain.xml><?xml version="1.0" encoding="utf-8"?>
<calcChain xmlns="http://schemas.openxmlformats.org/spreadsheetml/2006/main">
  <c r="C158" i="1" l="1"/>
  <c r="C290" i="1" l="1"/>
  <c r="CE294" i="1" l="1"/>
  <c r="CQ294" i="1"/>
  <c r="CP294" i="1"/>
  <c r="CO294" i="1"/>
  <c r="CN294" i="1"/>
  <c r="CM294" i="1"/>
  <c r="CL294" i="1"/>
  <c r="CK294" i="1"/>
  <c r="CJ294" i="1"/>
  <c r="CI294" i="1"/>
  <c r="CH294" i="1"/>
  <c r="CG294" i="1"/>
  <c r="CB294" i="1"/>
  <c r="CA294" i="1"/>
  <c r="BZ294" i="1"/>
  <c r="BY294" i="1"/>
  <c r="BX294" i="1"/>
  <c r="BW294" i="1"/>
  <c r="BV294" i="1"/>
  <c r="BU294" i="1"/>
  <c r="BT294" i="1"/>
  <c r="BS294" i="1"/>
  <c r="BR294" i="1"/>
  <c r="BQ294" i="1"/>
  <c r="BP294" i="1"/>
  <c r="BO294" i="1"/>
  <c r="BN294" i="1"/>
  <c r="BM294" i="1"/>
  <c r="BL294" i="1"/>
  <c r="BK294" i="1"/>
  <c r="BJ294" i="1"/>
  <c r="BI294" i="1"/>
  <c r="BH294" i="1"/>
  <c r="BG294" i="1"/>
  <c r="BF294" i="1"/>
  <c r="BE294" i="1"/>
  <c r="BD294" i="1"/>
  <c r="BC294" i="1"/>
  <c r="BB294" i="1"/>
  <c r="BA294" i="1"/>
  <c r="AZ294" i="1"/>
  <c r="AY294" i="1"/>
  <c r="AX294" i="1"/>
  <c r="AW294" i="1"/>
  <c r="AV294" i="1"/>
  <c r="AU294" i="1"/>
  <c r="AT294" i="1"/>
  <c r="AS294" i="1"/>
  <c r="AR294" i="1"/>
  <c r="AQ294" i="1"/>
  <c r="AP294" i="1"/>
  <c r="AO294" i="1"/>
  <c r="AN294" i="1"/>
  <c r="AM294" i="1"/>
  <c r="AL294" i="1"/>
  <c r="AK294" i="1"/>
  <c r="AJ294" i="1"/>
  <c r="AI294" i="1"/>
  <c r="AH294" i="1"/>
  <c r="AG294" i="1"/>
  <c r="AF294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S294" i="1"/>
  <c r="R294" i="1"/>
  <c r="Q294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CD291" i="1"/>
  <c r="CD287" i="1"/>
  <c r="CD279" i="1"/>
  <c r="CD276" i="1"/>
  <c r="C289" i="1"/>
  <c r="C286" i="1"/>
  <c r="C285" i="1"/>
  <c r="C284" i="1"/>
  <c r="C283" i="1"/>
  <c r="C282" i="1"/>
  <c r="C281" i="1"/>
  <c r="C278" i="1"/>
  <c r="C275" i="1"/>
  <c r="C274" i="1"/>
  <c r="C273" i="1"/>
  <c r="C272" i="1"/>
  <c r="CD263" i="1"/>
  <c r="CD259" i="1"/>
  <c r="CD250" i="1"/>
  <c r="CD247" i="1"/>
  <c r="C262" i="1"/>
  <c r="C261" i="1"/>
  <c r="C258" i="1"/>
  <c r="C257" i="1"/>
  <c r="C256" i="1"/>
  <c r="C254" i="1"/>
  <c r="C253" i="1"/>
  <c r="C252" i="1"/>
  <c r="C249" i="1"/>
  <c r="C246" i="1"/>
  <c r="C245" i="1"/>
  <c r="C244" i="1"/>
  <c r="C243" i="1"/>
  <c r="CD234" i="1"/>
  <c r="CD230" i="1"/>
  <c r="CD221" i="1"/>
  <c r="CD218" i="1"/>
  <c r="A233" i="1"/>
  <c r="C233" i="1"/>
  <c r="C232" i="1"/>
  <c r="C229" i="1"/>
  <c r="C228" i="1"/>
  <c r="C227" i="1"/>
  <c r="C225" i="1"/>
  <c r="C224" i="1"/>
  <c r="C223" i="1"/>
  <c r="C220" i="1"/>
  <c r="C217" i="1"/>
  <c r="C216" i="1"/>
  <c r="C215" i="1"/>
  <c r="C214" i="1"/>
  <c r="CD205" i="1"/>
  <c r="CD200" i="1"/>
  <c r="CD192" i="1"/>
  <c r="CD189" i="1"/>
  <c r="C204" i="1"/>
  <c r="C203" i="1"/>
  <c r="C202" i="1"/>
  <c r="C199" i="1"/>
  <c r="C198" i="1"/>
  <c r="C197" i="1"/>
  <c r="C196" i="1"/>
  <c r="C195" i="1"/>
  <c r="C194" i="1"/>
  <c r="C191" i="1"/>
  <c r="C188" i="1"/>
  <c r="C187" i="1"/>
  <c r="C186" i="1"/>
  <c r="C185" i="1"/>
  <c r="CD176" i="1"/>
  <c r="CD172" i="1"/>
  <c r="CD163" i="1"/>
  <c r="CD160" i="1"/>
  <c r="C175" i="1"/>
  <c r="C174" i="1"/>
  <c r="C171" i="1"/>
  <c r="C170" i="1"/>
  <c r="C169" i="1"/>
  <c r="C168" i="1"/>
  <c r="C167" i="1"/>
  <c r="C166" i="1"/>
  <c r="C165" i="1"/>
  <c r="C162" i="1"/>
  <c r="C159" i="1"/>
  <c r="C157" i="1"/>
  <c r="CD147" i="1"/>
  <c r="CD143" i="1"/>
  <c r="CD134" i="1"/>
  <c r="CD131" i="1"/>
  <c r="C146" i="1"/>
  <c r="C145" i="1"/>
  <c r="C142" i="1"/>
  <c r="C141" i="1"/>
  <c r="C140" i="1"/>
  <c r="C138" i="1"/>
  <c r="C137" i="1"/>
  <c r="C136" i="1"/>
  <c r="C133" i="1"/>
  <c r="C130" i="1"/>
  <c r="C129" i="1"/>
  <c r="C128" i="1"/>
  <c r="C127" i="1"/>
  <c r="CD118" i="1"/>
  <c r="CD114" i="1"/>
  <c r="CD105" i="1"/>
  <c r="CD102" i="1"/>
  <c r="C117" i="1"/>
  <c r="C116" i="1"/>
  <c r="C113" i="1"/>
  <c r="C112" i="1"/>
  <c r="C111" i="1"/>
  <c r="C110" i="1"/>
  <c r="C109" i="1"/>
  <c r="C108" i="1"/>
  <c r="C107" i="1"/>
  <c r="C104" i="1"/>
  <c r="C101" i="1"/>
  <c r="C100" i="1"/>
  <c r="C99" i="1"/>
  <c r="C98" i="1"/>
  <c r="CD89" i="1"/>
  <c r="CD85" i="1"/>
  <c r="CD76" i="1"/>
  <c r="CD73" i="1"/>
  <c r="C84" i="1"/>
  <c r="C83" i="1"/>
  <c r="C82" i="1"/>
  <c r="C81" i="1"/>
  <c r="C80" i="1"/>
  <c r="C79" i="1"/>
  <c r="C78" i="1"/>
  <c r="C75" i="1"/>
  <c r="C72" i="1"/>
  <c r="C71" i="1"/>
  <c r="C70" i="1"/>
  <c r="C69" i="1"/>
  <c r="CD60" i="1"/>
  <c r="CD56" i="1"/>
  <c r="CD47" i="1"/>
  <c r="CD44" i="1"/>
  <c r="A59" i="1"/>
  <c r="C59" i="1"/>
  <c r="C58" i="1"/>
  <c r="C55" i="1"/>
  <c r="C54" i="1"/>
  <c r="C53" i="1"/>
  <c r="C52" i="1"/>
  <c r="C51" i="1"/>
  <c r="C46" i="1"/>
  <c r="C43" i="1"/>
  <c r="C42" i="1"/>
  <c r="C41" i="1"/>
  <c r="C40" i="1"/>
  <c r="CD31" i="1"/>
  <c r="CD27" i="1"/>
  <c r="CD19" i="1"/>
  <c r="CD16" i="1"/>
  <c r="C26" i="1"/>
  <c r="C25" i="1"/>
  <c r="C24" i="1"/>
  <c r="C23" i="1"/>
  <c r="C22" i="1"/>
  <c r="C21" i="1"/>
  <c r="C18" i="1"/>
  <c r="C14" i="1"/>
  <c r="C13" i="1"/>
  <c r="B3" i="1"/>
  <c r="A7" i="1"/>
</calcChain>
</file>

<file path=xl/sharedStrings.xml><?xml version="1.0" encoding="utf-8"?>
<sst xmlns="http://schemas.openxmlformats.org/spreadsheetml/2006/main" count="629" uniqueCount="254">
  <si>
    <t>Белки,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</si>
  <si>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</si>
  <si>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</si>
  <si>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</si>
  <si>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</si>
  <si>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</si>
  <si>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</si>
  <si>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</si>
  <si>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</si>
  <si>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</si>
  <si>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</si>
  <si>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</si>
  <si>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</si>
  <si>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</si>
  <si>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</si>
  <si>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</si>
  <si>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</si>
  <si>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</si>
  <si>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</si>
  <si>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</si>
  <si>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</si>
  <si>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</si>
  <si>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</si>
  <si>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</si>
  <si>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</si>
  <si>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</si>
  <si>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</si>
  <si>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</si>
  <si>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</si>
  <si>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</si>
  <si>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</si>
  <si>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</si>
  <si>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</si>
  <si>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</si>
  <si>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</si>
  <si>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</si>
  <si>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</si>
  <si>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</si>
  <si>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</si>
  <si>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</si>
  <si>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</si>
  <si>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</si>
  <si>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</si>
  <si>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</si>
  <si>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</si>
  <si>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</si>
  <si>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</si>
  <si>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</si>
  <si>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</si>
  <si>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</si>
  <si>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</si>
  <si>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</si>
  <si>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</si>
  <si>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</si>
  <si>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</si>
  <si>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</si>
  <si>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</si>
  <si>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</si>
  <si>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</si>
  <si>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</si>
  <si>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</si>
  <si>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</si>
  <si>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</si>
  <si>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</si>
  <si>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</si>
  <si>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</si>
  <si>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А,мг</t>
  </si>
  <si>
    <t>РЭ,мкг</t>
  </si>
  <si>
    <t>ТЭ,мг</t>
  </si>
  <si>
    <t>Витамины, мг</t>
  </si>
  <si>
    <t>Минеральные элементы, мг</t>
  </si>
  <si>
    <r>
      <t>В</t>
    </r>
    <r>
      <rPr>
        <vertAlign val="subscript"/>
        <sz val="12"/>
        <rFont val="Times New Roman"/>
        <family val="1"/>
        <charset val="204"/>
      </rPr>
      <t>1</t>
    </r>
  </si>
  <si>
    <r>
      <t>В</t>
    </r>
    <r>
      <rPr>
        <vertAlign val="subscript"/>
        <sz val="12"/>
        <rFont val="Times New Roman"/>
        <family val="1"/>
        <charset val="204"/>
      </rPr>
      <t>2</t>
    </r>
  </si>
  <si>
    <t>Вы-ход, г</t>
  </si>
  <si>
    <t>Угле-воды, г</t>
  </si>
  <si>
    <t>Дата составления</t>
  </si>
  <si>
    <t>Дата печати</t>
  </si>
  <si>
    <t>Группа</t>
  </si>
  <si>
    <t>Физ.Норма</t>
  </si>
  <si>
    <t>Вита-мин С, мг</t>
  </si>
  <si>
    <t>Цена, руб</t>
  </si>
  <si>
    <t>Доля, %</t>
  </si>
  <si>
    <t>I (макс.), мкг</t>
  </si>
  <si>
    <t>I (мин.), мкг</t>
  </si>
  <si>
    <t>I (сред.), мкг</t>
  </si>
  <si>
    <t>Zn (макс.), мкг</t>
  </si>
  <si>
    <t>Zn (мин.), мкг</t>
  </si>
  <si>
    <t>Zn (сред.), мкг</t>
  </si>
  <si>
    <t>Se (макс.), мкг</t>
  </si>
  <si>
    <t>Se (мин.), мкг</t>
  </si>
  <si>
    <t>Se (сред.), мкг</t>
  </si>
  <si>
    <t>Вложен-ный сахар, г</t>
  </si>
  <si>
    <t>Вложен-ная соль, г</t>
  </si>
  <si>
    <t>№</t>
  </si>
  <si>
    <t>Наименование блюд</t>
  </si>
  <si>
    <t>Ккал</t>
  </si>
  <si>
    <t>Дети 3-7 лет</t>
  </si>
  <si>
    <t>СанПиН 2.3/2.4.3590-20  3-7 лет</t>
  </si>
  <si>
    <t>Завтрак</t>
  </si>
  <si>
    <t>Хлеб пшеничный, № 1.5 сб. 2021</t>
  </si>
  <si>
    <t>Масло сливочное, № 1.3 сб.2022</t>
  </si>
  <si>
    <t>Каша гречневая рассыпчатая №183, сб. 2021</t>
  </si>
  <si>
    <t>Чай с сахаром №300, сб. 2021</t>
  </si>
  <si>
    <t>Итого за 'Завтрак'</t>
  </si>
  <si>
    <t>Обед</t>
  </si>
  <si>
    <t>Огурец соленый</t>
  </si>
  <si>
    <t>Суп картофельный с макаронными изделиями №61 сб.2021</t>
  </si>
  <si>
    <t>Плов из курицы №138, сб.2021</t>
  </si>
  <si>
    <t>Кисель из концентрата на плодовых или ягодных экстрактах №324, сб.2021</t>
  </si>
  <si>
    <t>Хлеб ржано-пшеничный</t>
  </si>
  <si>
    <t>Итого за 'Обед'</t>
  </si>
  <si>
    <t>Полдник</t>
  </si>
  <si>
    <t>Плюшка новомосковская №286, сб. 2021</t>
  </si>
  <si>
    <t>Молоко кипяченое №299, сб.2021</t>
  </si>
  <si>
    <t>Итого за 'Полдник'</t>
  </si>
  <si>
    <t>Итого за день</t>
  </si>
  <si>
    <t>Сыр (порциями), № 1.4 сб. 2021</t>
  </si>
  <si>
    <t>Каша овсяная "Геркулес" молочная вязкая №192, сб. 2021</t>
  </si>
  <si>
    <t>Кофейный напиток на молоке №304,сб.2021</t>
  </si>
  <si>
    <t>Винегрет овощной  №42, сб.2021</t>
  </si>
  <si>
    <t>Суп картофельный с крупой №63, сб.2021</t>
  </si>
  <si>
    <t>Макаронные изделия отварные №227, сб.2021</t>
  </si>
  <si>
    <t>Компот из смеси сухофруктов №310, сб.2021</t>
  </si>
  <si>
    <t>Ватрушка французская, № 279 сб. 2021</t>
  </si>
  <si>
    <t>Чай без сахара</t>
  </si>
  <si>
    <t>Суп молочный с макаронными изделиями №78, сб.2021</t>
  </si>
  <si>
    <t>Салат "Пестрый" №33, сб.2021</t>
  </si>
  <si>
    <t>Суп- лапша домашняя №68, сб.2021</t>
  </si>
  <si>
    <t>Рагу из овощей № 158, сб. 2021</t>
  </si>
  <si>
    <t>Напиток яблочный №320, сб. 2021</t>
  </si>
  <si>
    <t>Оладьи с молоком сгущенным №261, сб.2021</t>
  </si>
  <si>
    <t>Чай с лимоном и сахаром №302, сб. 2021</t>
  </si>
  <si>
    <t>Каша манная молочная жидкая №205, сб. 2021</t>
  </si>
  <si>
    <t>Какао с молоком № 306, сб.2021</t>
  </si>
  <si>
    <t>Салат "Студенческий" №41, сб.2021</t>
  </si>
  <si>
    <t>Свекольник №70 сб.2021</t>
  </si>
  <si>
    <t>Каша ячневая рассыпчатая №188, сб. 2021</t>
  </si>
  <si>
    <t>Котлеты рубленые из птицы №136, сб. 2021</t>
  </si>
  <si>
    <t>Напиток с витаминами Витошка</t>
  </si>
  <si>
    <t>Шанежка наливная №284, сб.2021</t>
  </si>
  <si>
    <t>Чай с молоком и сахаром №301, сб. 2021</t>
  </si>
  <si>
    <t>Каша пшеничная молочная жидкая №209, сб. 2021</t>
  </si>
  <si>
    <t>Салат "Здоровье"  №34, сб.2021</t>
  </si>
  <si>
    <t>Щи из свежей капусты с картофелем  №55, сб.2021</t>
  </si>
  <si>
    <t>Картофельное пюре № 146, сб. 2021</t>
  </si>
  <si>
    <t>Тефтели рыбные № 87, сб.2021</t>
  </si>
  <si>
    <t>Напиток из плодов шиповника №319, сб. 2021</t>
  </si>
  <si>
    <t>Кондитерское изделие</t>
  </si>
  <si>
    <t>Кефир</t>
  </si>
  <si>
    <t>Фрикадельки из кур №134, сб.2021</t>
  </si>
  <si>
    <t>Напиток апельсиновый или лимонный №313, сб. 2021</t>
  </si>
  <si>
    <t>Булочка сдобная №289, сб. 2021</t>
  </si>
  <si>
    <t>Каша пшенная молочная жидкая №208, сб. 2021</t>
  </si>
  <si>
    <t>Салат из свеклы с растительным маслом №25, сб.2021</t>
  </si>
  <si>
    <t>Рассольник ленинградский №56, сб.2021</t>
  </si>
  <si>
    <t>Плов из говядины №119, сб.2021</t>
  </si>
  <si>
    <t>Яйца вареные, № 10.1 сб. 2021</t>
  </si>
  <si>
    <t>Каша молочная "Дружба" №210, сб. 2021</t>
  </si>
  <si>
    <t>Салат "Школьный" №32, сб.2021</t>
  </si>
  <si>
    <t>Суп картофельный с консервами, сб.2021</t>
  </si>
  <si>
    <t>Кисель с витаминами Витошка</t>
  </si>
  <si>
    <t>Пирожки печеные с повидлом № 265, сб. 2021</t>
  </si>
  <si>
    <t>Хлеб пшеничный</t>
  </si>
  <si>
    <t>Масло сливочное</t>
  </si>
  <si>
    <t>Каша рисовая молочная жидкая №207, сб. 2021</t>
  </si>
  <si>
    <t>Сок или фрукты в ассортименте</t>
  </si>
  <si>
    <t>Салат картофельный с морковью и зеленым горошком №38, сб.2021</t>
  </si>
  <si>
    <t>Борщ с капустой и картофелем №58, сб.2021</t>
  </si>
  <si>
    <t>Булочка "Творожная", №287, сб. 2021</t>
  </si>
  <si>
    <t>Суп молочный с крупой ("Артек" , рис, пшено, овес) №76, сб.2021</t>
  </si>
  <si>
    <t>Жаркое по-домашнему  №101, сб.2021</t>
  </si>
  <si>
    <t>Кондитерские изделия</t>
  </si>
  <si>
    <t>10.01.2025</t>
  </si>
  <si>
    <t>Итого за период</t>
  </si>
  <si>
    <t xml:space="preserve">Возрастная категория: от 3 до 7 лет </t>
  </si>
  <si>
    <t>МЕНЮ приготавливаемых блюд</t>
  </si>
  <si>
    <t>1.5</t>
  </si>
  <si>
    <t>1.3</t>
  </si>
  <si>
    <t>183</t>
  </si>
  <si>
    <t>300</t>
  </si>
  <si>
    <t>пром</t>
  </si>
  <si>
    <t>Сок фруктовый</t>
  </si>
  <si>
    <t>Второй завтрак</t>
  </si>
  <si>
    <t>Итого за 'Второй завтрак'</t>
  </si>
  <si>
    <t>ТТК</t>
  </si>
  <si>
    <t>61</t>
  </si>
  <si>
    <t>138</t>
  </si>
  <si>
    <t>324</t>
  </si>
  <si>
    <t>1.6</t>
  </si>
  <si>
    <t>286</t>
  </si>
  <si>
    <t>299</t>
  </si>
  <si>
    <t>1.4</t>
  </si>
  <si>
    <t>192</t>
  </si>
  <si>
    <t>304</t>
  </si>
  <si>
    <t>Фрукты свежие</t>
  </si>
  <si>
    <t>42</t>
  </si>
  <si>
    <t>63</t>
  </si>
  <si>
    <t>227</t>
  </si>
  <si>
    <t>96</t>
  </si>
  <si>
    <t>310</t>
  </si>
  <si>
    <t>279</t>
  </si>
  <si>
    <t>78</t>
  </si>
  <si>
    <t>Йогурт 2,5%</t>
  </si>
  <si>
    <t>33</t>
  </si>
  <si>
    <t>68</t>
  </si>
  <si>
    <t>158</t>
  </si>
  <si>
    <t>99</t>
  </si>
  <si>
    <t>320</t>
  </si>
  <si>
    <t>261</t>
  </si>
  <si>
    <t>302</t>
  </si>
  <si>
    <t>1 неделя 4 день</t>
  </si>
  <si>
    <t>205</t>
  </si>
  <si>
    <t>306</t>
  </si>
  <si>
    <t>Пром</t>
  </si>
  <si>
    <t>41</t>
  </si>
  <si>
    <t>70</t>
  </si>
  <si>
    <t>188</t>
  </si>
  <si>
    <t>136</t>
  </si>
  <si>
    <t>284</t>
  </si>
  <si>
    <t>301</t>
  </si>
  <si>
    <t>209</t>
  </si>
  <si>
    <t>34</t>
  </si>
  <si>
    <t>55</t>
  </si>
  <si>
    <t>146</t>
  </si>
  <si>
    <t>87</t>
  </si>
  <si>
    <t>319</t>
  </si>
  <si>
    <t>134</t>
  </si>
  <si>
    <t>313</t>
  </si>
  <si>
    <t>289</t>
  </si>
  <si>
    <t>208</t>
  </si>
  <si>
    <t>25</t>
  </si>
  <si>
    <t>56</t>
  </si>
  <si>
    <t>119</t>
  </si>
  <si>
    <t>10.1</t>
  </si>
  <si>
    <t>210</t>
  </si>
  <si>
    <t>пром.</t>
  </si>
  <si>
    <t>32</t>
  </si>
  <si>
    <t>265</t>
  </si>
  <si>
    <t>207</t>
  </si>
  <si>
    <t>38</t>
  </si>
  <si>
    <t>58</t>
  </si>
  <si>
    <t>83</t>
  </si>
  <si>
    <t>287</t>
  </si>
  <si>
    <t>76</t>
  </si>
  <si>
    <t>67</t>
  </si>
  <si>
    <t>101</t>
  </si>
  <si>
    <t>Гуляш  из говядины</t>
  </si>
  <si>
    <t>Котлеты из говядины</t>
  </si>
  <si>
    <t>Котлеты, биточки, шницели</t>
  </si>
  <si>
    <t>70/20</t>
  </si>
  <si>
    <t>70/30</t>
  </si>
  <si>
    <t>Котлеты или биточки рыбные №83 сб.2021 с томатным соусом</t>
  </si>
  <si>
    <t>Суп картофельный с бобовыми №67 сб.2021</t>
  </si>
  <si>
    <t>Утверждаю:
Заведующий  __________
Исанбекова С.С.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</si>
</sst>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vertAlign val="subscript"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14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vertical="top" wrapText="1"/>
    </xf>
    <xf numFmtId="0" fontId="1" fillId="0" borderId="0" xfId="0" applyNumberFormat="1" applyFont="1" applyAlignment="1">
      <alignment vertical="top"/>
    </xf>
    <xf numFmtId="0" fontId="1" fillId="0" borderId="2" xfId="0" applyFont="1" applyBorder="1" applyAlignment="1">
      <alignment horizontal="center" vertical="center"/>
    </xf>
    <xf numFmtId="164" fontId="0" fillId="0" borderId="0" xfId="0" applyNumberFormat="1"/>
    <xf numFmtId="2" fontId="1" fillId="0" borderId="0" xfId="0" applyNumberFormat="1" applyFont="1"/>
    <xf numFmtId="2" fontId="4" fillId="0" borderId="0" xfId="0" applyNumberFormat="1" applyFont="1"/>
    <xf numFmtId="0" fontId="1" fillId="0" borderId="2" xfId="0" applyFont="1" applyBorder="1" applyAlignment="1">
      <alignment vertical="center"/>
    </xf>
    <xf numFmtId="0" fontId="1" fillId="0" borderId="2" xfId="0" applyFont="1" applyBorder="1"/>
    <xf numFmtId="49" fontId="1" fillId="0" borderId="0" xfId="0" quotePrefix="1" applyNumberFormat="1" applyFont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1" fillId="0" borderId="2" xfId="0" applyNumberFormat="1" applyFont="1" applyBorder="1" applyAlignment="1">
      <alignment vertical="top"/>
    </xf>
    <xf numFmtId="2" fontId="1" fillId="0" borderId="2" xfId="0" applyNumberFormat="1" applyFont="1" applyBorder="1"/>
    <xf numFmtId="49" fontId="1" fillId="0" borderId="7" xfId="0" applyNumberFormat="1" applyFont="1" applyBorder="1" applyAlignment="1">
      <alignment vertical="top" wrapText="1"/>
    </xf>
    <xf numFmtId="0" fontId="1" fillId="0" borderId="7" xfId="0" applyNumberFormat="1" applyFont="1" applyBorder="1" applyAlignment="1">
      <alignment vertical="top"/>
    </xf>
    <xf numFmtId="0" fontId="1" fillId="0" borderId="7" xfId="0" applyFont="1" applyBorder="1"/>
    <xf numFmtId="2" fontId="1" fillId="0" borderId="7" xfId="0" applyNumberFormat="1" applyFont="1" applyBorder="1"/>
    <xf numFmtId="49" fontId="4" fillId="0" borderId="0" xfId="0" applyNumberFormat="1" applyFont="1" applyAlignment="1">
      <alignment vertical="top" wrapText="1"/>
    </xf>
    <xf numFmtId="0" fontId="4" fillId="0" borderId="0" xfId="0" applyNumberFormat="1" applyFont="1" applyAlignment="1">
      <alignment vertical="top"/>
    </xf>
    <xf numFmtId="0" fontId="4" fillId="0" borderId="0" xfId="0" applyFont="1"/>
    <xf numFmtId="0" fontId="0" fillId="0" borderId="0" xfId="0" quotePrefix="1"/>
    <xf numFmtId="49" fontId="1" fillId="0" borderId="0" xfId="0" applyNumberFormat="1" applyFont="1"/>
    <xf numFmtId="49" fontId="1" fillId="0" borderId="0" xfId="0" applyNumberFormat="1" applyFont="1" applyAlignment="1"/>
    <xf numFmtId="49" fontId="1" fillId="0" borderId="0" xfId="0" applyNumberFormat="1" applyFont="1" applyAlignment="1">
      <alignment horizontal="center" vertical="top"/>
    </xf>
    <xf numFmtId="49" fontId="1" fillId="0" borderId="7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0" fontId="1" fillId="0" borderId="7" xfId="0" applyNumberFormat="1" applyFont="1" applyBorder="1" applyAlignment="1">
      <alignment horizontal="left" vertical="top"/>
    </xf>
    <xf numFmtId="0" fontId="1" fillId="0" borderId="2" xfId="0" applyNumberFormat="1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164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 vertical="top"/>
    </xf>
    <xf numFmtId="0" fontId="1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U294"/>
  <sheetViews>
    <sheetView tabSelected="1" topLeftCell="A260" zoomScaleNormal="100" workbookViewId="0">
      <selection activeCell="A265" sqref="A265:I295"/>
    </sheetView>
  </sheetViews>
  <sheetFormatPr defaultColWidth="0" defaultRowHeight="15.6" x14ac:dyDescent="0.3"/>
  <cols>
    <col min="1" max="1" width="6.44140625" style="30" customWidth="1"/>
    <col min="2" max="2" width="47.33203125" style="8" customWidth="1"/>
    <col min="3" max="3" width="10.44140625" style="9" customWidth="1"/>
    <col min="4" max="4" width="7.6640625" style="9" customWidth="1"/>
    <col min="5" max="5" width="6.6640625" style="9" hidden="1" customWidth="1"/>
    <col min="6" max="6" width="7.5546875" style="9" customWidth="1"/>
    <col min="7" max="7" width="6.6640625" style="9" hidden="1" customWidth="1"/>
    <col min="8" max="8" width="7.109375" style="9" customWidth="1"/>
    <col min="9" max="9" width="6.44140625" style="9" customWidth="1"/>
    <col min="10" max="22" width="8.88671875" style="9" hidden="1" customWidth="1"/>
    <col min="23" max="23" width="7.109375" style="9" hidden="1" customWidth="1"/>
    <col min="24" max="25" width="5.6640625" style="9" hidden="1" customWidth="1"/>
    <col min="26" max="26" width="7.33203125" style="9" hidden="1" customWidth="1"/>
    <col min="27" max="28" width="5.6640625" style="9" hidden="1" customWidth="1"/>
    <col min="29" max="29" width="7" style="9" hidden="1" customWidth="1"/>
    <col min="30" max="31" width="5.6640625" style="9" hidden="1" customWidth="1"/>
    <col min="32" max="32" width="5" style="9" hidden="1" customWidth="1"/>
    <col min="33" max="33" width="5.6640625" style="9" hidden="1" customWidth="1"/>
    <col min="34" max="34" width="4" style="9" hidden="1" customWidth="1"/>
    <col min="35" max="35" width="8.109375" style="9" hidden="1" customWidth="1"/>
    <col min="36" max="80" width="8.88671875" style="1" hidden="1" customWidth="1"/>
    <col min="81" max="81" width="6.6640625" style="12" hidden="1" customWidth="1"/>
    <col min="82" max="82" width="6.5546875" style="12" hidden="1" customWidth="1"/>
    <col min="83" max="94" width="9.109375" style="1" hidden="1" customWidth="1"/>
    <col min="95" max="95" width="8.44140625" style="1" hidden="1" customWidth="1"/>
    <col min="96" max="255" width="9.109375" style="1" hidden="1" customWidth="1"/>
    <col min="256" max="16384" width="12.5546875" style="1" hidden="1"/>
  </cols>
  <sheetData>
    <row r="1" spans="1:95" ht="66" customHeight="1" x14ac:dyDescent="0.3">
      <c r="A1" s="28"/>
      <c r="B1" s="1"/>
      <c r="C1" s="1"/>
      <c r="D1" s="43" t="s">
        <v>253</v>
      </c>
      <c r="E1" s="43"/>
      <c r="F1" s="43"/>
      <c r="G1" s="43"/>
      <c r="H1" s="43"/>
      <c r="I1" s="4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CC1" s="1"/>
      <c r="CD1" s="2"/>
    </row>
    <row r="2" spans="1:95" ht="15.75" customHeight="1" x14ac:dyDescent="0.3">
      <c r="A2" s="45" t="s">
        <v>175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</row>
    <row r="3" spans="1:95" s="5" customFormat="1" hidden="1" x14ac:dyDescent="0.3">
      <c r="A3" s="29"/>
      <c r="B3" s="6" t="str">
        <f>"1 января 2025 г."</f>
        <v>1 января 2025 г.</v>
      </c>
      <c r="C3" s="6"/>
      <c r="D3" s="7"/>
      <c r="E3" s="6"/>
      <c r="F3" s="6"/>
      <c r="G3" s="6"/>
      <c r="H3" s="6"/>
      <c r="I3" s="6"/>
    </row>
    <row r="4" spans="1:95" hidden="1" x14ac:dyDescent="0.3">
      <c r="A4" s="28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CC4" s="1"/>
      <c r="CD4" s="1"/>
    </row>
    <row r="5" spans="1:95" hidden="1" x14ac:dyDescent="0.3">
      <c r="A5" s="28"/>
      <c r="B5" s="2"/>
      <c r="C5" s="4"/>
      <c r="D5" s="3"/>
      <c r="E5" s="3"/>
      <c r="F5" s="3"/>
      <c r="G5" s="3"/>
      <c r="H5" s="3"/>
      <c r="I5" s="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CC5" s="1"/>
      <c r="CD5" s="1"/>
    </row>
    <row r="6" spans="1:95" x14ac:dyDescent="0.3">
      <c r="A6" s="28"/>
      <c r="B6" s="44" t="s">
        <v>174</v>
      </c>
      <c r="C6" s="44"/>
      <c r="D6" s="44"/>
      <c r="E6" s="44"/>
      <c r="F6" s="44"/>
      <c r="G6" s="44"/>
      <c r="H6" s="44"/>
      <c r="I6" s="4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CC6" s="1"/>
      <c r="CD6" s="1"/>
    </row>
    <row r="7" spans="1:95" ht="18.75" customHeight="1" x14ac:dyDescent="0.3">
      <c r="A7" s="46" t="str">
        <f>IF(Dop!B3&lt;&gt;"",Dop!B3,"")</f>
        <v>Дети 3-7 лет</v>
      </c>
      <c r="B7" s="46"/>
      <c r="C7" s="46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</row>
    <row r="8" spans="1:95" hidden="1" x14ac:dyDescent="0.3">
      <c r="A8" s="28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CC8" s="1"/>
      <c r="CD8" s="1"/>
    </row>
    <row r="9" spans="1:95" ht="29.25" customHeight="1" x14ac:dyDescent="0.3">
      <c r="A9" s="37" t="s">
        <v>93</v>
      </c>
      <c r="B9" s="36" t="s">
        <v>94</v>
      </c>
      <c r="C9" s="36" t="s">
        <v>73</v>
      </c>
      <c r="D9" s="39" t="s">
        <v>0</v>
      </c>
      <c r="E9" s="40"/>
      <c r="F9" s="39" t="s">
        <v>1</v>
      </c>
      <c r="G9" s="40"/>
      <c r="H9" s="36" t="s">
        <v>74</v>
      </c>
      <c r="I9" s="36" t="s">
        <v>95</v>
      </c>
      <c r="J9" s="10" t="s">
        <v>2</v>
      </c>
      <c r="K9" s="10" t="s">
        <v>3</v>
      </c>
      <c r="L9" s="10" t="s">
        <v>65</v>
      </c>
      <c r="M9" s="10" t="s">
        <v>4</v>
      </c>
      <c r="N9" s="10" t="s">
        <v>5</v>
      </c>
      <c r="O9" s="10" t="s">
        <v>6</v>
      </c>
      <c r="P9" s="10" t="s">
        <v>7</v>
      </c>
      <c r="Q9" s="10" t="s">
        <v>8</v>
      </c>
      <c r="R9" s="10" t="s">
        <v>9</v>
      </c>
      <c r="S9" s="10" t="s">
        <v>10</v>
      </c>
      <c r="T9" s="10" t="s">
        <v>11</v>
      </c>
      <c r="U9" s="10" t="s">
        <v>12</v>
      </c>
      <c r="V9" s="10" t="s">
        <v>13</v>
      </c>
      <c r="W9" s="36" t="s">
        <v>70</v>
      </c>
      <c r="X9" s="36"/>
      <c r="Y9" s="36"/>
      <c r="Z9" s="36"/>
      <c r="AA9" s="14" t="s">
        <v>69</v>
      </c>
      <c r="AB9" s="14"/>
      <c r="AC9" s="14"/>
      <c r="AD9" s="14"/>
      <c r="AE9" s="14"/>
      <c r="AF9" s="14"/>
      <c r="AG9" s="14"/>
      <c r="AH9" s="14"/>
      <c r="AI9" s="36" t="s">
        <v>79</v>
      </c>
      <c r="AJ9" s="15" t="s">
        <v>21</v>
      </c>
      <c r="AK9" s="15" t="s">
        <v>22</v>
      </c>
      <c r="AL9" s="15" t="s">
        <v>23</v>
      </c>
      <c r="AM9" s="15" t="s">
        <v>24</v>
      </c>
      <c r="AN9" s="15" t="s">
        <v>25</v>
      </c>
      <c r="AO9" s="15" t="s">
        <v>26</v>
      </c>
      <c r="AP9" s="15" t="s">
        <v>27</v>
      </c>
      <c r="AQ9" s="15" t="s">
        <v>28</v>
      </c>
      <c r="AR9" s="15" t="s">
        <v>29</v>
      </c>
      <c r="AS9" s="15" t="s">
        <v>30</v>
      </c>
      <c r="AT9" s="15" t="s">
        <v>31</v>
      </c>
      <c r="AU9" s="15" t="s">
        <v>32</v>
      </c>
      <c r="AV9" s="15" t="s">
        <v>33</v>
      </c>
      <c r="AW9" s="15" t="s">
        <v>34</v>
      </c>
      <c r="AX9" s="15" t="s">
        <v>35</v>
      </c>
      <c r="AY9" s="15" t="s">
        <v>36</v>
      </c>
      <c r="AZ9" s="15" t="s">
        <v>37</v>
      </c>
      <c r="BA9" s="15" t="s">
        <v>38</v>
      </c>
      <c r="BB9" s="15" t="s">
        <v>39</v>
      </c>
      <c r="BC9" s="15" t="s">
        <v>40</v>
      </c>
      <c r="BD9" s="15" t="s">
        <v>41</v>
      </c>
      <c r="BE9" s="15" t="s">
        <v>42</v>
      </c>
      <c r="BF9" s="15" t="s">
        <v>43</v>
      </c>
      <c r="BG9" s="15" t="s">
        <v>44</v>
      </c>
      <c r="BH9" s="15" t="s">
        <v>45</v>
      </c>
      <c r="BI9" s="15" t="s">
        <v>46</v>
      </c>
      <c r="BJ9" s="15" t="s">
        <v>47</v>
      </c>
      <c r="BK9" s="15" t="s">
        <v>48</v>
      </c>
      <c r="BL9" s="15" t="s">
        <v>49</v>
      </c>
      <c r="BM9" s="15" t="s">
        <v>50</v>
      </c>
      <c r="BN9" s="15" t="s">
        <v>51</v>
      </c>
      <c r="BO9" s="15" t="s">
        <v>52</v>
      </c>
      <c r="BP9" s="15" t="s">
        <v>53</v>
      </c>
      <c r="BQ9" s="15" t="s">
        <v>54</v>
      </c>
      <c r="BR9" s="15" t="s">
        <v>55</v>
      </c>
      <c r="BS9" s="15" t="s">
        <v>56</v>
      </c>
      <c r="BT9" s="15" t="s">
        <v>57</v>
      </c>
      <c r="BU9" s="15" t="s">
        <v>58</v>
      </c>
      <c r="BV9" s="15" t="s">
        <v>59</v>
      </c>
      <c r="BW9" s="15" t="s">
        <v>60</v>
      </c>
      <c r="BX9" s="15" t="s">
        <v>61</v>
      </c>
      <c r="BY9" s="15" t="s">
        <v>62</v>
      </c>
      <c r="BZ9" s="15" t="s">
        <v>63</v>
      </c>
      <c r="CA9" s="15" t="s">
        <v>64</v>
      </c>
      <c r="CB9" s="15"/>
      <c r="CC9" s="36" t="s">
        <v>80</v>
      </c>
      <c r="CD9" s="36" t="s">
        <v>81</v>
      </c>
      <c r="CE9" s="36"/>
      <c r="CF9" s="36"/>
      <c r="CG9" s="36" t="s">
        <v>82</v>
      </c>
      <c r="CH9" s="36" t="s">
        <v>83</v>
      </c>
      <c r="CI9" s="36" t="s">
        <v>84</v>
      </c>
      <c r="CJ9" s="36" t="s">
        <v>85</v>
      </c>
      <c r="CK9" s="36" t="s">
        <v>86</v>
      </c>
      <c r="CL9" s="36" t="s">
        <v>87</v>
      </c>
      <c r="CM9" s="36" t="s">
        <v>88</v>
      </c>
      <c r="CN9" s="36" t="s">
        <v>89</v>
      </c>
      <c r="CO9" s="36" t="s">
        <v>90</v>
      </c>
      <c r="CP9" s="36" t="s">
        <v>91</v>
      </c>
      <c r="CQ9" s="36" t="s">
        <v>92</v>
      </c>
    </row>
    <row r="10" spans="1:95" ht="15.75" customHeight="1" x14ac:dyDescent="0.3">
      <c r="A10" s="38"/>
      <c r="B10" s="36"/>
      <c r="C10" s="36"/>
      <c r="D10" s="41"/>
      <c r="E10" s="42"/>
      <c r="F10" s="41"/>
      <c r="G10" s="42"/>
      <c r="H10" s="36"/>
      <c r="I10" s="36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 t="s">
        <v>14</v>
      </c>
      <c r="X10" s="10" t="s">
        <v>15</v>
      </c>
      <c r="Y10" s="10" t="s">
        <v>16</v>
      </c>
      <c r="Z10" s="10" t="s">
        <v>17</v>
      </c>
      <c r="AA10" s="10" t="s">
        <v>66</v>
      </c>
      <c r="AB10" s="10" t="s">
        <v>18</v>
      </c>
      <c r="AC10" s="10" t="s">
        <v>67</v>
      </c>
      <c r="AD10" s="10" t="s">
        <v>68</v>
      </c>
      <c r="AE10" s="10" t="s">
        <v>71</v>
      </c>
      <c r="AF10" s="10" t="s">
        <v>72</v>
      </c>
      <c r="AG10" s="10" t="s">
        <v>19</v>
      </c>
      <c r="AH10" s="10" t="s">
        <v>20</v>
      </c>
      <c r="AI10" s="36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</row>
    <row r="11" spans="1:95" x14ac:dyDescent="0.3">
      <c r="B11" s="16" t="s">
        <v>98</v>
      </c>
      <c r="CD11" s="13"/>
    </row>
    <row r="12" spans="1:95" s="22" customFormat="1" x14ac:dyDescent="0.3">
      <c r="A12" s="31" t="s">
        <v>176</v>
      </c>
      <c r="B12" s="20" t="s">
        <v>99</v>
      </c>
      <c r="C12" s="34">
        <v>30</v>
      </c>
      <c r="D12" s="21">
        <v>4.74</v>
      </c>
      <c r="E12" s="21">
        <v>0</v>
      </c>
      <c r="F12" s="21">
        <v>0.6</v>
      </c>
      <c r="G12" s="21">
        <v>0</v>
      </c>
      <c r="H12" s="21">
        <v>30.96</v>
      </c>
      <c r="I12" s="21">
        <v>147.29999999999998</v>
      </c>
      <c r="J12" s="21">
        <v>0.12</v>
      </c>
      <c r="K12" s="21">
        <v>0</v>
      </c>
      <c r="L12" s="21">
        <v>0.12</v>
      </c>
      <c r="M12" s="21">
        <v>0</v>
      </c>
      <c r="N12" s="21">
        <v>1.26</v>
      </c>
      <c r="O12" s="21">
        <v>27.72</v>
      </c>
      <c r="P12" s="21">
        <v>1.98</v>
      </c>
      <c r="Q12" s="21">
        <v>0</v>
      </c>
      <c r="R12" s="21">
        <v>0</v>
      </c>
      <c r="S12" s="21">
        <v>0.18</v>
      </c>
      <c r="T12" s="21">
        <v>0.9</v>
      </c>
      <c r="U12" s="21">
        <v>0</v>
      </c>
      <c r="V12" s="21">
        <v>79.8</v>
      </c>
      <c r="W12" s="21">
        <v>13.8</v>
      </c>
      <c r="X12" s="21">
        <v>19.8</v>
      </c>
      <c r="Y12" s="21">
        <v>52.2</v>
      </c>
      <c r="Z12" s="21">
        <v>1.2</v>
      </c>
      <c r="AA12" s="21">
        <v>0</v>
      </c>
      <c r="AB12" s="21">
        <v>0</v>
      </c>
      <c r="AC12" s="21">
        <v>0</v>
      </c>
      <c r="AD12" s="21">
        <v>0.78</v>
      </c>
      <c r="AE12" s="21">
        <v>0.1</v>
      </c>
      <c r="AF12" s="21">
        <v>0.04</v>
      </c>
      <c r="AG12" s="21">
        <v>0.96</v>
      </c>
      <c r="AH12" s="21">
        <v>1.86</v>
      </c>
      <c r="AI12" s="21">
        <v>0</v>
      </c>
      <c r="AJ12" s="22">
        <v>0</v>
      </c>
      <c r="AK12" s="22">
        <v>0</v>
      </c>
      <c r="AL12" s="22">
        <v>0</v>
      </c>
      <c r="AM12" s="22">
        <v>0</v>
      </c>
      <c r="AN12" s="22">
        <v>0</v>
      </c>
      <c r="AO12" s="22">
        <v>0</v>
      </c>
      <c r="AP12" s="22">
        <v>0</v>
      </c>
      <c r="AQ12" s="22">
        <v>0</v>
      </c>
      <c r="AR12" s="22">
        <v>0</v>
      </c>
      <c r="AS12" s="22">
        <v>0</v>
      </c>
      <c r="AT12" s="22">
        <v>0</v>
      </c>
      <c r="AU12" s="22">
        <v>0</v>
      </c>
      <c r="AV12" s="22">
        <v>0</v>
      </c>
      <c r="AW12" s="22">
        <v>0</v>
      </c>
      <c r="AX12" s="22">
        <v>0</v>
      </c>
      <c r="AY12" s="22">
        <v>0</v>
      </c>
      <c r="AZ12" s="22">
        <v>0</v>
      </c>
      <c r="BA12" s="22">
        <v>0</v>
      </c>
      <c r="BB12" s="22">
        <v>0</v>
      </c>
      <c r="BC12" s="22">
        <v>0</v>
      </c>
      <c r="BD12" s="22">
        <v>0</v>
      </c>
      <c r="BE12" s="22">
        <v>0</v>
      </c>
      <c r="BF12" s="22">
        <v>0</v>
      </c>
      <c r="BG12" s="22">
        <v>0</v>
      </c>
      <c r="BH12" s="22">
        <v>0</v>
      </c>
      <c r="BI12" s="22">
        <v>0</v>
      </c>
      <c r="BJ12" s="22">
        <v>0</v>
      </c>
      <c r="BK12" s="22">
        <v>0</v>
      </c>
      <c r="BL12" s="22">
        <v>0</v>
      </c>
      <c r="BM12" s="22">
        <v>0</v>
      </c>
      <c r="BN12" s="22">
        <v>0</v>
      </c>
      <c r="BO12" s="22">
        <v>0</v>
      </c>
      <c r="BP12" s="22">
        <v>0</v>
      </c>
      <c r="BQ12" s="22">
        <v>0</v>
      </c>
      <c r="BR12" s="22">
        <v>0</v>
      </c>
      <c r="BS12" s="22">
        <v>0</v>
      </c>
      <c r="BT12" s="22">
        <v>0</v>
      </c>
      <c r="BU12" s="22">
        <v>0</v>
      </c>
      <c r="BV12" s="22">
        <v>0</v>
      </c>
      <c r="BW12" s="22">
        <v>0</v>
      </c>
      <c r="BX12" s="22">
        <v>0</v>
      </c>
      <c r="BY12" s="22">
        <v>0</v>
      </c>
      <c r="BZ12" s="22">
        <v>0</v>
      </c>
      <c r="CA12" s="22">
        <v>0</v>
      </c>
      <c r="CB12" s="22">
        <v>22.62</v>
      </c>
      <c r="CC12" s="23"/>
      <c r="CD12" s="23"/>
      <c r="CE12" s="22">
        <v>0</v>
      </c>
      <c r="CG12" s="22">
        <v>0</v>
      </c>
      <c r="CH12" s="22">
        <v>0</v>
      </c>
      <c r="CI12" s="22">
        <v>0</v>
      </c>
      <c r="CJ12" s="22">
        <v>0</v>
      </c>
      <c r="CK12" s="22">
        <v>0</v>
      </c>
      <c r="CL12" s="22">
        <v>0</v>
      </c>
      <c r="CM12" s="22">
        <v>0</v>
      </c>
      <c r="CN12" s="22">
        <v>0</v>
      </c>
      <c r="CO12" s="22">
        <v>0</v>
      </c>
      <c r="CP12" s="22">
        <v>0</v>
      </c>
      <c r="CQ12" s="22">
        <v>0</v>
      </c>
    </row>
    <row r="13" spans="1:95" s="22" customFormat="1" x14ac:dyDescent="0.3">
      <c r="A13" s="31" t="s">
        <v>177</v>
      </c>
      <c r="B13" s="20" t="s">
        <v>100</v>
      </c>
      <c r="C13" s="21" t="str">
        <f>"10,0"</f>
        <v>10,0</v>
      </c>
      <c r="D13" s="21">
        <v>0.05</v>
      </c>
      <c r="E13" s="21">
        <v>0.05</v>
      </c>
      <c r="F13" s="21">
        <v>8.25</v>
      </c>
      <c r="G13" s="21">
        <v>0</v>
      </c>
      <c r="H13" s="21">
        <v>0.08</v>
      </c>
      <c r="I13" s="21">
        <v>74.754000000000005</v>
      </c>
      <c r="J13" s="21">
        <v>5.36</v>
      </c>
      <c r="K13" s="21">
        <v>0.25</v>
      </c>
      <c r="L13" s="21">
        <v>5.36</v>
      </c>
      <c r="M13" s="21">
        <v>0</v>
      </c>
      <c r="N13" s="21">
        <v>0.08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0.02</v>
      </c>
      <c r="U13" s="21">
        <v>0</v>
      </c>
      <c r="V13" s="21">
        <v>1.5</v>
      </c>
      <c r="W13" s="21">
        <v>1.2</v>
      </c>
      <c r="X13" s="21">
        <v>0</v>
      </c>
      <c r="Y13" s="21">
        <v>1.9</v>
      </c>
      <c r="Z13" s="21">
        <v>0.02</v>
      </c>
      <c r="AA13" s="21">
        <v>59</v>
      </c>
      <c r="AB13" s="21">
        <v>38</v>
      </c>
      <c r="AC13" s="21">
        <v>65.3</v>
      </c>
      <c r="AD13" s="21">
        <v>0.1</v>
      </c>
      <c r="AE13" s="21">
        <v>0</v>
      </c>
      <c r="AF13" s="21">
        <v>0.01</v>
      </c>
      <c r="AG13" s="21">
        <v>0</v>
      </c>
      <c r="AH13" s="21">
        <v>0.02</v>
      </c>
      <c r="AI13" s="21">
        <v>0</v>
      </c>
      <c r="AJ13" s="22">
        <v>0</v>
      </c>
      <c r="AK13" s="22">
        <v>2.6</v>
      </c>
      <c r="AL13" s="22">
        <v>2.5</v>
      </c>
      <c r="AM13" s="22">
        <v>4.7</v>
      </c>
      <c r="AN13" s="22">
        <v>2.8</v>
      </c>
      <c r="AO13" s="22">
        <v>1.1000000000000001</v>
      </c>
      <c r="AP13" s="22">
        <v>3</v>
      </c>
      <c r="AQ13" s="22">
        <v>2.7</v>
      </c>
      <c r="AR13" s="22">
        <v>2.6</v>
      </c>
      <c r="AS13" s="22">
        <v>2.2000000000000002</v>
      </c>
      <c r="AT13" s="22">
        <v>1.6</v>
      </c>
      <c r="AU13" s="22">
        <v>3.6</v>
      </c>
      <c r="AV13" s="22">
        <v>2.2000000000000002</v>
      </c>
      <c r="AW13" s="22">
        <v>1.5</v>
      </c>
      <c r="AX13" s="22">
        <v>8.9</v>
      </c>
      <c r="AY13" s="22">
        <v>0</v>
      </c>
      <c r="AZ13" s="22">
        <v>3</v>
      </c>
      <c r="BA13" s="22">
        <v>3.4</v>
      </c>
      <c r="BB13" s="22">
        <v>2.6</v>
      </c>
      <c r="BC13" s="22">
        <v>0.6</v>
      </c>
      <c r="BD13" s="22">
        <v>0.37</v>
      </c>
      <c r="BE13" s="22">
        <v>0.08</v>
      </c>
      <c r="BF13" s="22">
        <v>7.0000000000000007E-2</v>
      </c>
      <c r="BG13" s="22">
        <v>0.19</v>
      </c>
      <c r="BH13" s="22">
        <v>0.24</v>
      </c>
      <c r="BI13" s="22">
        <v>0.78</v>
      </c>
      <c r="BJ13" s="22">
        <v>0</v>
      </c>
      <c r="BK13" s="22">
        <v>2.46</v>
      </c>
      <c r="BL13" s="22">
        <v>0</v>
      </c>
      <c r="BM13" s="22">
        <v>0.75</v>
      </c>
      <c r="BN13" s="22">
        <v>0</v>
      </c>
      <c r="BO13" s="22">
        <v>0</v>
      </c>
      <c r="BP13" s="22">
        <v>0</v>
      </c>
      <c r="BQ13" s="22">
        <v>0</v>
      </c>
      <c r="BR13" s="22">
        <v>0.28999999999999998</v>
      </c>
      <c r="BS13" s="22">
        <v>2.27</v>
      </c>
      <c r="BT13" s="22">
        <v>0</v>
      </c>
      <c r="BU13" s="22">
        <v>0</v>
      </c>
      <c r="BV13" s="22">
        <v>0.08</v>
      </c>
      <c r="BW13" s="22">
        <v>0.01</v>
      </c>
      <c r="BX13" s="22">
        <v>0</v>
      </c>
      <c r="BY13" s="22">
        <v>0</v>
      </c>
      <c r="BZ13" s="22">
        <v>0</v>
      </c>
      <c r="CA13" s="22">
        <v>0</v>
      </c>
      <c r="CB13" s="22">
        <v>1.6</v>
      </c>
      <c r="CC13" s="23"/>
      <c r="CD13" s="23"/>
      <c r="CE13" s="22">
        <v>65.33</v>
      </c>
      <c r="CG13" s="22">
        <v>0</v>
      </c>
      <c r="CH13" s="22">
        <v>0</v>
      </c>
      <c r="CI13" s="22">
        <v>0</v>
      </c>
      <c r="CJ13" s="22">
        <v>0</v>
      </c>
      <c r="CK13" s="22">
        <v>0</v>
      </c>
      <c r="CL13" s="22">
        <v>0</v>
      </c>
      <c r="CM13" s="22">
        <v>0</v>
      </c>
      <c r="CN13" s="22">
        <v>0</v>
      </c>
      <c r="CO13" s="22">
        <v>0</v>
      </c>
      <c r="CP13" s="22">
        <v>0</v>
      </c>
      <c r="CQ13" s="22">
        <v>0</v>
      </c>
    </row>
    <row r="14" spans="1:95" s="22" customFormat="1" x14ac:dyDescent="0.3">
      <c r="A14" s="31" t="s">
        <v>178</v>
      </c>
      <c r="B14" s="20" t="s">
        <v>101</v>
      </c>
      <c r="C14" s="21" t="str">
        <f>"180,0/5,0"</f>
        <v>180,0/5,0</v>
      </c>
      <c r="D14" s="21">
        <v>5.61</v>
      </c>
      <c r="E14" s="21">
        <v>0.02</v>
      </c>
      <c r="F14" s="21">
        <v>2.81</v>
      </c>
      <c r="G14" s="21">
        <v>0</v>
      </c>
      <c r="H14" s="21">
        <v>50.52</v>
      </c>
      <c r="I14" s="21">
        <v>101.7</v>
      </c>
      <c r="J14" s="21">
        <v>3.19</v>
      </c>
      <c r="K14" s="21">
        <v>0.13</v>
      </c>
      <c r="L14" s="21">
        <v>3.19</v>
      </c>
      <c r="M14" s="21">
        <v>0</v>
      </c>
      <c r="N14" s="21">
        <v>1.22</v>
      </c>
      <c r="O14" s="21">
        <v>45.1</v>
      </c>
      <c r="P14" s="21">
        <v>9.1999999999999993</v>
      </c>
      <c r="Q14" s="21">
        <v>0</v>
      </c>
      <c r="R14" s="21">
        <v>0</v>
      </c>
      <c r="S14" s="21">
        <v>0</v>
      </c>
      <c r="T14" s="21">
        <v>3.26</v>
      </c>
      <c r="U14" s="21">
        <v>690.16</v>
      </c>
      <c r="V14" s="21">
        <v>323.31</v>
      </c>
      <c r="W14" s="21">
        <v>23.63</v>
      </c>
      <c r="X14" s="21">
        <v>163.21</v>
      </c>
      <c r="Y14" s="21">
        <v>239.65</v>
      </c>
      <c r="Z14" s="21">
        <v>5.63</v>
      </c>
      <c r="AA14" s="21">
        <v>29.5</v>
      </c>
      <c r="AB14" s="21">
        <v>24.81</v>
      </c>
      <c r="AC14" s="21">
        <v>34.36</v>
      </c>
      <c r="AD14" s="21">
        <v>0.74</v>
      </c>
      <c r="AE14" s="21">
        <v>0.31</v>
      </c>
      <c r="AF14" s="21">
        <v>0.16</v>
      </c>
      <c r="AG14" s="21">
        <v>3.06</v>
      </c>
      <c r="AH14" s="21">
        <v>6.18</v>
      </c>
      <c r="AI14" s="21">
        <v>0</v>
      </c>
      <c r="AJ14" s="22">
        <v>0</v>
      </c>
      <c r="AK14" s="22">
        <v>496.79</v>
      </c>
      <c r="AL14" s="22">
        <v>387.56</v>
      </c>
      <c r="AM14" s="22">
        <v>628</v>
      </c>
      <c r="AN14" s="22">
        <v>446.5</v>
      </c>
      <c r="AO14" s="22">
        <v>269.29000000000002</v>
      </c>
      <c r="AP14" s="22">
        <v>337.41</v>
      </c>
      <c r="AQ14" s="22">
        <v>152.5</v>
      </c>
      <c r="AR14" s="22">
        <v>498.47</v>
      </c>
      <c r="AS14" s="22">
        <v>488.2</v>
      </c>
      <c r="AT14" s="22">
        <v>941.43</v>
      </c>
      <c r="AU14" s="22">
        <v>927.29</v>
      </c>
      <c r="AV14" s="22">
        <v>253.04</v>
      </c>
      <c r="AW14" s="22">
        <v>605.42999999999995</v>
      </c>
      <c r="AX14" s="22">
        <v>1902.44</v>
      </c>
      <c r="AY14" s="22">
        <v>0</v>
      </c>
      <c r="AZ14" s="22">
        <v>421.4</v>
      </c>
      <c r="BA14" s="22">
        <v>510.62</v>
      </c>
      <c r="BB14" s="22">
        <v>362.41</v>
      </c>
      <c r="BC14" s="22">
        <v>277.45</v>
      </c>
      <c r="BD14" s="22">
        <v>0.18</v>
      </c>
      <c r="BE14" s="22">
        <v>0.04</v>
      </c>
      <c r="BF14" s="22">
        <v>0.04</v>
      </c>
      <c r="BG14" s="22">
        <v>0.09</v>
      </c>
      <c r="BH14" s="22">
        <v>0.12</v>
      </c>
      <c r="BI14" s="22">
        <v>0.39</v>
      </c>
      <c r="BJ14" s="22">
        <v>0</v>
      </c>
      <c r="BK14" s="22">
        <v>1.65</v>
      </c>
      <c r="BL14" s="22">
        <v>0</v>
      </c>
      <c r="BM14" s="22">
        <v>0.4</v>
      </c>
      <c r="BN14" s="22">
        <v>0.01</v>
      </c>
      <c r="BO14" s="22">
        <v>0</v>
      </c>
      <c r="BP14" s="22">
        <v>0</v>
      </c>
      <c r="BQ14" s="22">
        <v>0</v>
      </c>
      <c r="BR14" s="22">
        <v>0.16</v>
      </c>
      <c r="BS14" s="22">
        <v>2.0099999999999998</v>
      </c>
      <c r="BT14" s="22">
        <v>0.02</v>
      </c>
      <c r="BU14" s="22">
        <v>0</v>
      </c>
      <c r="BV14" s="22">
        <v>0.92</v>
      </c>
      <c r="BW14" s="22">
        <v>0.09</v>
      </c>
      <c r="BX14" s="22">
        <v>0</v>
      </c>
      <c r="BY14" s="22">
        <v>0</v>
      </c>
      <c r="BZ14" s="22">
        <v>0</v>
      </c>
      <c r="CA14" s="22">
        <v>0</v>
      </c>
      <c r="CB14" s="22">
        <v>140.6</v>
      </c>
      <c r="CC14" s="23"/>
      <c r="CD14" s="23"/>
      <c r="CE14" s="22">
        <v>33.64</v>
      </c>
      <c r="CG14" s="22">
        <v>0</v>
      </c>
      <c r="CH14" s="22">
        <v>0</v>
      </c>
      <c r="CI14" s="22">
        <v>0</v>
      </c>
      <c r="CJ14" s="22">
        <v>0</v>
      </c>
      <c r="CK14" s="22">
        <v>0</v>
      </c>
      <c r="CL14" s="22">
        <v>0</v>
      </c>
      <c r="CM14" s="22">
        <v>0</v>
      </c>
      <c r="CN14" s="22">
        <v>0</v>
      </c>
      <c r="CO14" s="22">
        <v>0</v>
      </c>
      <c r="CP14" s="22">
        <v>0</v>
      </c>
      <c r="CQ14" s="22">
        <v>1.8</v>
      </c>
    </row>
    <row r="15" spans="1:95" s="15" customFormat="1" x14ac:dyDescent="0.3">
      <c r="A15" s="32" t="s">
        <v>179</v>
      </c>
      <c r="B15" s="17" t="s">
        <v>102</v>
      </c>
      <c r="C15" s="35">
        <v>200</v>
      </c>
      <c r="D15" s="18">
        <v>0.08</v>
      </c>
      <c r="E15" s="18">
        <v>0</v>
      </c>
      <c r="F15" s="18">
        <v>0.02</v>
      </c>
      <c r="G15" s="18">
        <v>0.02</v>
      </c>
      <c r="H15" s="18">
        <v>9.14</v>
      </c>
      <c r="I15" s="18">
        <v>35.108615999999998</v>
      </c>
      <c r="J15" s="18">
        <v>0</v>
      </c>
      <c r="K15" s="18">
        <v>0</v>
      </c>
      <c r="L15" s="18">
        <v>0</v>
      </c>
      <c r="M15" s="18">
        <v>0</v>
      </c>
      <c r="N15" s="18">
        <v>9.1</v>
      </c>
      <c r="O15" s="18">
        <v>0</v>
      </c>
      <c r="P15" s="18">
        <v>0.04</v>
      </c>
      <c r="Q15" s="18">
        <v>0</v>
      </c>
      <c r="R15" s="18">
        <v>0</v>
      </c>
      <c r="S15" s="18">
        <v>0</v>
      </c>
      <c r="T15" s="18">
        <v>0.03</v>
      </c>
      <c r="U15" s="18">
        <v>0.1</v>
      </c>
      <c r="V15" s="18">
        <v>0.26</v>
      </c>
      <c r="W15" s="18">
        <v>0.26</v>
      </c>
      <c r="X15" s="18">
        <v>0</v>
      </c>
      <c r="Y15" s="18">
        <v>0</v>
      </c>
      <c r="Z15" s="18">
        <v>0.03</v>
      </c>
      <c r="AA15" s="18">
        <v>0</v>
      </c>
      <c r="AB15" s="18">
        <v>0</v>
      </c>
      <c r="AC15" s="18">
        <v>0</v>
      </c>
      <c r="AD15" s="18">
        <v>0</v>
      </c>
      <c r="AE15" s="18">
        <v>0</v>
      </c>
      <c r="AF15" s="18">
        <v>0</v>
      </c>
      <c r="AG15" s="18">
        <v>0</v>
      </c>
      <c r="AH15" s="18">
        <v>0</v>
      </c>
      <c r="AI15" s="18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  <c r="BH15" s="15">
        <v>0</v>
      </c>
      <c r="BI15" s="15">
        <v>0</v>
      </c>
      <c r="BJ15" s="15">
        <v>0</v>
      </c>
      <c r="BK15" s="15">
        <v>0</v>
      </c>
      <c r="BL15" s="15">
        <v>0</v>
      </c>
      <c r="BM15" s="15">
        <v>0</v>
      </c>
      <c r="BN15" s="15">
        <v>0</v>
      </c>
      <c r="BO15" s="15">
        <v>0</v>
      </c>
      <c r="BP15" s="15">
        <v>0</v>
      </c>
      <c r="BQ15" s="15">
        <v>0</v>
      </c>
      <c r="BR15" s="15">
        <v>0</v>
      </c>
      <c r="BS15" s="15">
        <v>0</v>
      </c>
      <c r="BT15" s="15">
        <v>0</v>
      </c>
      <c r="BU15" s="15">
        <v>0</v>
      </c>
      <c r="BV15" s="15">
        <v>0</v>
      </c>
      <c r="BW15" s="15">
        <v>0</v>
      </c>
      <c r="BX15" s="15">
        <v>0</v>
      </c>
      <c r="BY15" s="15">
        <v>0</v>
      </c>
      <c r="BZ15" s="15">
        <v>0</v>
      </c>
      <c r="CA15" s="15">
        <v>0</v>
      </c>
      <c r="CB15" s="15">
        <v>190.04</v>
      </c>
      <c r="CC15" s="19"/>
      <c r="CD15" s="19"/>
      <c r="CE15" s="15">
        <v>0</v>
      </c>
      <c r="CG15" s="15">
        <v>0</v>
      </c>
      <c r="CH15" s="15">
        <v>0</v>
      </c>
      <c r="CI15" s="15">
        <v>0</v>
      </c>
      <c r="CJ15" s="15">
        <v>0</v>
      </c>
      <c r="CK15" s="15">
        <v>0</v>
      </c>
      <c r="CL15" s="15">
        <v>0</v>
      </c>
      <c r="CM15" s="15">
        <v>0</v>
      </c>
      <c r="CN15" s="15">
        <v>0</v>
      </c>
      <c r="CO15" s="15">
        <v>0</v>
      </c>
      <c r="CP15" s="15">
        <v>10</v>
      </c>
      <c r="CQ15" s="15">
        <v>0</v>
      </c>
    </row>
    <row r="16" spans="1:95" s="26" customFormat="1" x14ac:dyDescent="0.3">
      <c r="A16" s="33"/>
      <c r="B16" s="24" t="s">
        <v>103</v>
      </c>
      <c r="C16" s="25"/>
      <c r="D16" s="25">
        <v>10.47</v>
      </c>
      <c r="E16" s="25">
        <v>7.0000000000000007E-2</v>
      </c>
      <c r="F16" s="25">
        <v>11.68</v>
      </c>
      <c r="G16" s="25">
        <v>0.02</v>
      </c>
      <c r="H16" s="25">
        <v>90.7</v>
      </c>
      <c r="I16" s="25">
        <v>358.86</v>
      </c>
      <c r="J16" s="25">
        <v>8.67</v>
      </c>
      <c r="K16" s="25">
        <v>0.38</v>
      </c>
      <c r="L16" s="25">
        <v>8.67</v>
      </c>
      <c r="M16" s="25">
        <v>0</v>
      </c>
      <c r="N16" s="25">
        <v>11.65</v>
      </c>
      <c r="O16" s="25">
        <v>72.819999999999993</v>
      </c>
      <c r="P16" s="25">
        <v>11.22</v>
      </c>
      <c r="Q16" s="25">
        <v>0</v>
      </c>
      <c r="R16" s="25">
        <v>0</v>
      </c>
      <c r="S16" s="25">
        <v>0.18</v>
      </c>
      <c r="T16" s="25">
        <v>4.22</v>
      </c>
      <c r="U16" s="25">
        <v>690.26</v>
      </c>
      <c r="V16" s="25">
        <v>404.87</v>
      </c>
      <c r="W16" s="25">
        <v>38.9</v>
      </c>
      <c r="X16" s="25">
        <v>183.01</v>
      </c>
      <c r="Y16" s="25">
        <v>293.75</v>
      </c>
      <c r="Z16" s="25">
        <v>6.88</v>
      </c>
      <c r="AA16" s="25">
        <v>88.5</v>
      </c>
      <c r="AB16" s="25">
        <v>62.81</v>
      </c>
      <c r="AC16" s="25">
        <v>99.66</v>
      </c>
      <c r="AD16" s="25">
        <v>1.62</v>
      </c>
      <c r="AE16" s="25">
        <v>0.41</v>
      </c>
      <c r="AF16" s="25">
        <v>0.2</v>
      </c>
      <c r="AG16" s="25">
        <v>4.0199999999999996</v>
      </c>
      <c r="AH16" s="25">
        <v>8.06</v>
      </c>
      <c r="AI16" s="25">
        <v>0</v>
      </c>
      <c r="AJ16" s="26">
        <v>0</v>
      </c>
      <c r="AK16" s="26">
        <v>499.39</v>
      </c>
      <c r="AL16" s="26">
        <v>390.06</v>
      </c>
      <c r="AM16" s="26">
        <v>632.70000000000005</v>
      </c>
      <c r="AN16" s="26">
        <v>449.3</v>
      </c>
      <c r="AO16" s="26">
        <v>270.39</v>
      </c>
      <c r="AP16" s="26">
        <v>340.41</v>
      </c>
      <c r="AQ16" s="26">
        <v>155.19999999999999</v>
      </c>
      <c r="AR16" s="26">
        <v>501.07</v>
      </c>
      <c r="AS16" s="26">
        <v>490.4</v>
      </c>
      <c r="AT16" s="26">
        <v>943.03</v>
      </c>
      <c r="AU16" s="26">
        <v>930.89</v>
      </c>
      <c r="AV16" s="26">
        <v>255.24</v>
      </c>
      <c r="AW16" s="26">
        <v>606.92999999999995</v>
      </c>
      <c r="AX16" s="26">
        <v>1911.34</v>
      </c>
      <c r="AY16" s="26">
        <v>0</v>
      </c>
      <c r="AZ16" s="26">
        <v>424.4</v>
      </c>
      <c r="BA16" s="26">
        <v>514.02</v>
      </c>
      <c r="BB16" s="26">
        <v>365.01</v>
      </c>
      <c r="BC16" s="26">
        <v>278.05</v>
      </c>
      <c r="BD16" s="26">
        <v>0.56000000000000005</v>
      </c>
      <c r="BE16" s="26">
        <v>0.12</v>
      </c>
      <c r="BF16" s="26">
        <v>0.11</v>
      </c>
      <c r="BG16" s="26">
        <v>0.28000000000000003</v>
      </c>
      <c r="BH16" s="26">
        <v>0.36</v>
      </c>
      <c r="BI16" s="26">
        <v>1.18</v>
      </c>
      <c r="BJ16" s="26">
        <v>0</v>
      </c>
      <c r="BK16" s="26">
        <v>4.1100000000000003</v>
      </c>
      <c r="BL16" s="26">
        <v>0</v>
      </c>
      <c r="BM16" s="26">
        <v>1.1499999999999999</v>
      </c>
      <c r="BN16" s="26">
        <v>0.01</v>
      </c>
      <c r="BO16" s="26">
        <v>0</v>
      </c>
      <c r="BP16" s="26">
        <v>0</v>
      </c>
      <c r="BQ16" s="26">
        <v>0</v>
      </c>
      <c r="BR16" s="26">
        <v>0.44</v>
      </c>
      <c r="BS16" s="26">
        <v>4.29</v>
      </c>
      <c r="BT16" s="26">
        <v>0.02</v>
      </c>
      <c r="BU16" s="26">
        <v>0</v>
      </c>
      <c r="BV16" s="26">
        <v>1.01</v>
      </c>
      <c r="BW16" s="26">
        <v>0.09</v>
      </c>
      <c r="BX16" s="26">
        <v>0</v>
      </c>
      <c r="BY16" s="26">
        <v>0</v>
      </c>
      <c r="BZ16" s="26">
        <v>0</v>
      </c>
      <c r="CA16" s="26">
        <v>0</v>
      </c>
      <c r="CB16" s="26">
        <v>354.87</v>
      </c>
      <c r="CC16" s="13"/>
      <c r="CD16" s="13" t="e">
        <f>$I$16/$I$33*100</f>
        <v>#DIV/0!</v>
      </c>
      <c r="CE16" s="26">
        <v>98.97</v>
      </c>
      <c r="CG16" s="26">
        <v>0</v>
      </c>
      <c r="CH16" s="26">
        <v>0</v>
      </c>
      <c r="CI16" s="26">
        <v>0</v>
      </c>
      <c r="CJ16" s="26">
        <v>0</v>
      </c>
      <c r="CK16" s="26">
        <v>0</v>
      </c>
      <c r="CL16" s="26">
        <v>0</v>
      </c>
      <c r="CM16" s="26">
        <v>0</v>
      </c>
      <c r="CN16" s="26">
        <v>0</v>
      </c>
      <c r="CO16" s="26">
        <v>0</v>
      </c>
      <c r="CP16" s="26">
        <v>10</v>
      </c>
      <c r="CQ16" s="26">
        <v>1.8</v>
      </c>
    </row>
    <row r="17" spans="1:95" x14ac:dyDescent="0.3">
      <c r="B17" s="16" t="s">
        <v>182</v>
      </c>
    </row>
    <row r="18" spans="1:95" s="15" customFormat="1" x14ac:dyDescent="0.3">
      <c r="A18" s="32" t="s">
        <v>180</v>
      </c>
      <c r="B18" s="17" t="s">
        <v>181</v>
      </c>
      <c r="C18" s="18" t="str">
        <f>"100,0"</f>
        <v>100,0</v>
      </c>
      <c r="D18" s="18">
        <v>2.7</v>
      </c>
      <c r="E18" s="18">
        <v>0</v>
      </c>
      <c r="F18" s="18">
        <v>3</v>
      </c>
      <c r="G18" s="18">
        <v>0</v>
      </c>
      <c r="H18" s="18">
        <v>13.05</v>
      </c>
      <c r="I18" s="18">
        <v>90</v>
      </c>
      <c r="J18" s="18">
        <v>0</v>
      </c>
      <c r="K18" s="18">
        <v>0</v>
      </c>
      <c r="L18" s="18">
        <v>0</v>
      </c>
      <c r="M18" s="18">
        <v>0</v>
      </c>
      <c r="N18" s="18">
        <v>9.9</v>
      </c>
      <c r="O18" s="18">
        <v>0.2</v>
      </c>
      <c r="P18" s="18">
        <v>0.2</v>
      </c>
      <c r="Q18" s="18">
        <v>0</v>
      </c>
      <c r="R18" s="18">
        <v>0</v>
      </c>
      <c r="S18" s="18">
        <v>0.5</v>
      </c>
      <c r="T18" s="18">
        <v>0.3</v>
      </c>
      <c r="U18" s="18">
        <v>6</v>
      </c>
      <c r="V18" s="18">
        <v>120</v>
      </c>
      <c r="W18" s="18">
        <v>7</v>
      </c>
      <c r="X18" s="18">
        <v>4</v>
      </c>
      <c r="Y18" s="18">
        <v>7</v>
      </c>
      <c r="Z18" s="18">
        <v>1.4</v>
      </c>
      <c r="AA18" s="18">
        <v>0</v>
      </c>
      <c r="AB18" s="18">
        <v>0</v>
      </c>
      <c r="AC18" s="18">
        <v>0</v>
      </c>
      <c r="AD18" s="18">
        <v>0.1</v>
      </c>
      <c r="AE18" s="18">
        <v>0.01</v>
      </c>
      <c r="AF18" s="18">
        <v>0.01</v>
      </c>
      <c r="AG18" s="18">
        <v>0.1</v>
      </c>
      <c r="AH18" s="18">
        <v>0.2</v>
      </c>
      <c r="AI18" s="18">
        <v>2</v>
      </c>
      <c r="AJ18" s="15">
        <v>0.2</v>
      </c>
      <c r="AK18" s="15">
        <v>8</v>
      </c>
      <c r="AL18" s="15">
        <v>10</v>
      </c>
      <c r="AM18" s="15">
        <v>14</v>
      </c>
      <c r="AN18" s="15">
        <v>14</v>
      </c>
      <c r="AO18" s="15">
        <v>2</v>
      </c>
      <c r="AP18" s="15">
        <v>8</v>
      </c>
      <c r="AQ18" s="15">
        <v>2</v>
      </c>
      <c r="AR18" s="15">
        <v>7</v>
      </c>
      <c r="AS18" s="15">
        <v>13</v>
      </c>
      <c r="AT18" s="15">
        <v>8</v>
      </c>
      <c r="AU18" s="15">
        <v>58</v>
      </c>
      <c r="AV18" s="15">
        <v>5</v>
      </c>
      <c r="AW18" s="15">
        <v>11</v>
      </c>
      <c r="AX18" s="15">
        <v>32</v>
      </c>
      <c r="AY18" s="15">
        <v>0</v>
      </c>
      <c r="AZ18" s="15">
        <v>10</v>
      </c>
      <c r="BA18" s="15">
        <v>12</v>
      </c>
      <c r="BB18" s="15">
        <v>5</v>
      </c>
      <c r="BC18" s="15">
        <v>4</v>
      </c>
      <c r="BD18" s="15">
        <v>0</v>
      </c>
      <c r="BE18" s="15">
        <v>0</v>
      </c>
      <c r="BF18" s="15">
        <v>0</v>
      </c>
      <c r="BG18" s="15">
        <v>0</v>
      </c>
      <c r="BH18" s="15">
        <v>0</v>
      </c>
      <c r="BI18" s="15">
        <v>0</v>
      </c>
      <c r="BJ18" s="15">
        <v>0</v>
      </c>
      <c r="BK18" s="15">
        <v>0</v>
      </c>
      <c r="BL18" s="15">
        <v>0</v>
      </c>
      <c r="BM18" s="15">
        <v>0</v>
      </c>
      <c r="BN18" s="15">
        <v>0</v>
      </c>
      <c r="BO18" s="15">
        <v>0</v>
      </c>
      <c r="BP18" s="15">
        <v>0</v>
      </c>
      <c r="BQ18" s="15">
        <v>0</v>
      </c>
      <c r="BR18" s="15">
        <v>0</v>
      </c>
      <c r="BS18" s="15">
        <v>0</v>
      </c>
      <c r="BT18" s="15">
        <v>0</v>
      </c>
      <c r="BU18" s="15">
        <v>0</v>
      </c>
      <c r="BV18" s="15">
        <v>0</v>
      </c>
      <c r="BW18" s="15">
        <v>0</v>
      </c>
      <c r="BX18" s="15">
        <v>0</v>
      </c>
      <c r="BY18" s="15">
        <v>0</v>
      </c>
      <c r="BZ18" s="15">
        <v>0</v>
      </c>
      <c r="CA18" s="15">
        <v>0</v>
      </c>
      <c r="CB18" s="15">
        <v>88.1</v>
      </c>
      <c r="CC18" s="19"/>
      <c r="CD18" s="19"/>
      <c r="CE18" s="15">
        <v>0</v>
      </c>
      <c r="CG18" s="15">
        <v>4</v>
      </c>
      <c r="CH18" s="15">
        <v>4</v>
      </c>
      <c r="CI18" s="15">
        <v>4</v>
      </c>
      <c r="CJ18" s="15">
        <v>400</v>
      </c>
      <c r="CK18" s="15">
        <v>182</v>
      </c>
      <c r="CL18" s="15">
        <v>291</v>
      </c>
      <c r="CM18" s="15">
        <v>0.6</v>
      </c>
      <c r="CN18" s="15">
        <v>0.6</v>
      </c>
      <c r="CO18" s="15">
        <v>0.6</v>
      </c>
      <c r="CP18" s="15">
        <v>0</v>
      </c>
      <c r="CQ18" s="15">
        <v>0</v>
      </c>
    </row>
    <row r="19" spans="1:95" s="26" customFormat="1" x14ac:dyDescent="0.3">
      <c r="A19" s="33"/>
      <c r="B19" s="24" t="s">
        <v>183</v>
      </c>
      <c r="C19" s="25"/>
      <c r="D19" s="25">
        <v>2.7</v>
      </c>
      <c r="E19" s="25">
        <v>0</v>
      </c>
      <c r="F19" s="25">
        <v>3</v>
      </c>
      <c r="G19" s="25">
        <v>0</v>
      </c>
      <c r="H19" s="25">
        <v>13.05</v>
      </c>
      <c r="I19" s="25">
        <v>90</v>
      </c>
      <c r="J19" s="25">
        <v>0</v>
      </c>
      <c r="K19" s="25">
        <v>0</v>
      </c>
      <c r="L19" s="25">
        <v>0</v>
      </c>
      <c r="M19" s="25">
        <v>0</v>
      </c>
      <c r="N19" s="25">
        <v>9.9</v>
      </c>
      <c r="O19" s="25">
        <v>0.2</v>
      </c>
      <c r="P19" s="25">
        <v>0.2</v>
      </c>
      <c r="Q19" s="25">
        <v>0</v>
      </c>
      <c r="R19" s="25">
        <v>0</v>
      </c>
      <c r="S19" s="25">
        <v>0.5</v>
      </c>
      <c r="T19" s="25">
        <v>0.3</v>
      </c>
      <c r="U19" s="25">
        <v>6</v>
      </c>
      <c r="V19" s="25">
        <v>120</v>
      </c>
      <c r="W19" s="25">
        <v>7</v>
      </c>
      <c r="X19" s="25">
        <v>4</v>
      </c>
      <c r="Y19" s="25">
        <v>7</v>
      </c>
      <c r="Z19" s="25">
        <v>1.4</v>
      </c>
      <c r="AA19" s="25">
        <v>0</v>
      </c>
      <c r="AB19" s="25">
        <v>0</v>
      </c>
      <c r="AC19" s="25">
        <v>0</v>
      </c>
      <c r="AD19" s="25">
        <v>0.1</v>
      </c>
      <c r="AE19" s="25">
        <v>0.01</v>
      </c>
      <c r="AF19" s="25">
        <v>0.01</v>
      </c>
      <c r="AG19" s="25">
        <v>0.1</v>
      </c>
      <c r="AH19" s="25">
        <v>0.2</v>
      </c>
      <c r="AI19" s="25">
        <v>2</v>
      </c>
      <c r="AJ19" s="26">
        <v>0.2</v>
      </c>
      <c r="AK19" s="26">
        <v>8</v>
      </c>
      <c r="AL19" s="26">
        <v>10</v>
      </c>
      <c r="AM19" s="26">
        <v>14</v>
      </c>
      <c r="AN19" s="26">
        <v>14</v>
      </c>
      <c r="AO19" s="26">
        <v>2</v>
      </c>
      <c r="AP19" s="26">
        <v>8</v>
      </c>
      <c r="AQ19" s="26">
        <v>2</v>
      </c>
      <c r="AR19" s="26">
        <v>7</v>
      </c>
      <c r="AS19" s="26">
        <v>13</v>
      </c>
      <c r="AT19" s="26">
        <v>8</v>
      </c>
      <c r="AU19" s="26">
        <v>58</v>
      </c>
      <c r="AV19" s="26">
        <v>5</v>
      </c>
      <c r="AW19" s="26">
        <v>11</v>
      </c>
      <c r="AX19" s="26">
        <v>32</v>
      </c>
      <c r="AY19" s="26">
        <v>0</v>
      </c>
      <c r="AZ19" s="26">
        <v>10</v>
      </c>
      <c r="BA19" s="26">
        <v>12</v>
      </c>
      <c r="BB19" s="26">
        <v>5</v>
      </c>
      <c r="BC19" s="26">
        <v>4</v>
      </c>
      <c r="BD19" s="26">
        <v>0</v>
      </c>
      <c r="BE19" s="26">
        <v>0</v>
      </c>
      <c r="BF19" s="26">
        <v>0</v>
      </c>
      <c r="BG19" s="26">
        <v>0</v>
      </c>
      <c r="BH19" s="26">
        <v>0</v>
      </c>
      <c r="BI19" s="26">
        <v>0</v>
      </c>
      <c r="BJ19" s="26">
        <v>0</v>
      </c>
      <c r="BK19" s="26">
        <v>0</v>
      </c>
      <c r="BL19" s="26">
        <v>0</v>
      </c>
      <c r="BM19" s="26">
        <v>0</v>
      </c>
      <c r="BN19" s="26">
        <v>0</v>
      </c>
      <c r="BO19" s="26">
        <v>0</v>
      </c>
      <c r="BP19" s="26">
        <v>0</v>
      </c>
      <c r="BQ19" s="26">
        <v>0</v>
      </c>
      <c r="BR19" s="26">
        <v>0</v>
      </c>
      <c r="BS19" s="26">
        <v>0</v>
      </c>
      <c r="BT19" s="26">
        <v>0</v>
      </c>
      <c r="BU19" s="26">
        <v>0</v>
      </c>
      <c r="BV19" s="26">
        <v>0</v>
      </c>
      <c r="BW19" s="26">
        <v>0</v>
      </c>
      <c r="BX19" s="26">
        <v>0</v>
      </c>
      <c r="BY19" s="26">
        <v>0</v>
      </c>
      <c r="BZ19" s="26">
        <v>0</v>
      </c>
      <c r="CA19" s="26">
        <v>0</v>
      </c>
      <c r="CB19" s="26">
        <v>88.1</v>
      </c>
      <c r="CC19" s="13"/>
      <c r="CD19" s="13" t="e">
        <f>$I$19/$I$33*100</f>
        <v>#DIV/0!</v>
      </c>
      <c r="CE19" s="26">
        <v>0</v>
      </c>
      <c r="CG19" s="26">
        <v>4</v>
      </c>
      <c r="CH19" s="26">
        <v>4</v>
      </c>
      <c r="CI19" s="26">
        <v>4</v>
      </c>
      <c r="CJ19" s="26">
        <v>400</v>
      </c>
      <c r="CK19" s="26">
        <v>182</v>
      </c>
      <c r="CL19" s="26">
        <v>291</v>
      </c>
      <c r="CM19" s="26">
        <v>0.6</v>
      </c>
      <c r="CN19" s="26">
        <v>0.6</v>
      </c>
      <c r="CO19" s="26">
        <v>0.6</v>
      </c>
      <c r="CP19" s="26">
        <v>0</v>
      </c>
      <c r="CQ19" s="26">
        <v>0</v>
      </c>
    </row>
    <row r="20" spans="1:95" x14ac:dyDescent="0.3">
      <c r="B20" s="16" t="s">
        <v>104</v>
      </c>
    </row>
    <row r="21" spans="1:95" s="22" customFormat="1" x14ac:dyDescent="0.3">
      <c r="A21" s="31" t="s">
        <v>184</v>
      </c>
      <c r="B21" s="20" t="s">
        <v>105</v>
      </c>
      <c r="C21" s="21" t="str">
        <f>"60,0"</f>
        <v>60,0</v>
      </c>
      <c r="D21" s="21">
        <v>0.47</v>
      </c>
      <c r="E21" s="21">
        <v>0</v>
      </c>
      <c r="F21" s="21">
        <v>0.06</v>
      </c>
      <c r="G21" s="21">
        <v>0.06</v>
      </c>
      <c r="H21" s="21">
        <v>1.47</v>
      </c>
      <c r="I21" s="21">
        <v>8.4025199999999991</v>
      </c>
      <c r="J21" s="21">
        <v>0</v>
      </c>
      <c r="K21" s="21">
        <v>0</v>
      </c>
      <c r="L21" s="21">
        <v>0</v>
      </c>
      <c r="M21" s="21">
        <v>0</v>
      </c>
      <c r="N21" s="21">
        <v>0.94</v>
      </c>
      <c r="O21" s="21">
        <v>0.06</v>
      </c>
      <c r="P21" s="21">
        <v>0.47</v>
      </c>
      <c r="Q21" s="21">
        <v>0</v>
      </c>
      <c r="R21" s="21">
        <v>0</v>
      </c>
      <c r="S21" s="21">
        <v>0.41</v>
      </c>
      <c r="T21" s="21">
        <v>2.29</v>
      </c>
      <c r="U21" s="21">
        <v>653.27</v>
      </c>
      <c r="V21" s="21">
        <v>82.91</v>
      </c>
      <c r="W21" s="21">
        <v>13.52</v>
      </c>
      <c r="X21" s="21">
        <v>8.23</v>
      </c>
      <c r="Y21" s="21">
        <v>14.11</v>
      </c>
      <c r="Z21" s="21">
        <v>0.35</v>
      </c>
      <c r="AA21" s="21">
        <v>0</v>
      </c>
      <c r="AB21" s="21">
        <v>17.64</v>
      </c>
      <c r="AC21" s="21">
        <v>3</v>
      </c>
      <c r="AD21" s="21">
        <v>0.06</v>
      </c>
      <c r="AE21" s="21">
        <v>0.01</v>
      </c>
      <c r="AF21" s="21">
        <v>0.01</v>
      </c>
      <c r="AG21" s="21">
        <v>0.06</v>
      </c>
      <c r="AH21" s="21">
        <v>0.12</v>
      </c>
      <c r="AI21" s="21">
        <v>2.94</v>
      </c>
      <c r="AJ21" s="22">
        <v>0</v>
      </c>
      <c r="AK21" s="22">
        <v>15.88</v>
      </c>
      <c r="AL21" s="22">
        <v>12.35</v>
      </c>
      <c r="AM21" s="22">
        <v>17.64</v>
      </c>
      <c r="AN21" s="22">
        <v>15.29</v>
      </c>
      <c r="AO21" s="22">
        <v>3.53</v>
      </c>
      <c r="AP21" s="22">
        <v>12.35</v>
      </c>
      <c r="AQ21" s="22">
        <v>2.94</v>
      </c>
      <c r="AR21" s="22">
        <v>10</v>
      </c>
      <c r="AS21" s="22">
        <v>0</v>
      </c>
      <c r="AT21" s="22">
        <v>0</v>
      </c>
      <c r="AU21" s="22">
        <v>0</v>
      </c>
      <c r="AV21" s="22">
        <v>0</v>
      </c>
      <c r="AW21" s="22">
        <v>0</v>
      </c>
      <c r="AX21" s="22">
        <v>0</v>
      </c>
      <c r="AY21" s="22">
        <v>0</v>
      </c>
      <c r="AZ21" s="22">
        <v>0</v>
      </c>
      <c r="BA21" s="22">
        <v>0</v>
      </c>
      <c r="BB21" s="22">
        <v>0</v>
      </c>
      <c r="BC21" s="22">
        <v>0</v>
      </c>
      <c r="BD21" s="22">
        <v>0</v>
      </c>
      <c r="BE21" s="22">
        <v>0</v>
      </c>
      <c r="BF21" s="22">
        <v>0</v>
      </c>
      <c r="BG21" s="22">
        <v>0</v>
      </c>
      <c r="BH21" s="22">
        <v>0</v>
      </c>
      <c r="BI21" s="22">
        <v>0</v>
      </c>
      <c r="BJ21" s="22">
        <v>0</v>
      </c>
      <c r="BK21" s="22">
        <v>0</v>
      </c>
      <c r="BL21" s="22">
        <v>0</v>
      </c>
      <c r="BM21" s="22">
        <v>0</v>
      </c>
      <c r="BN21" s="22">
        <v>0</v>
      </c>
      <c r="BO21" s="22">
        <v>0</v>
      </c>
      <c r="BP21" s="22">
        <v>0</v>
      </c>
      <c r="BQ21" s="22">
        <v>0</v>
      </c>
      <c r="BR21" s="22">
        <v>0</v>
      </c>
      <c r="BS21" s="22">
        <v>0</v>
      </c>
      <c r="BT21" s="22">
        <v>0</v>
      </c>
      <c r="BU21" s="22">
        <v>0</v>
      </c>
      <c r="BV21" s="22">
        <v>0</v>
      </c>
      <c r="BW21" s="22">
        <v>0</v>
      </c>
      <c r="BX21" s="22">
        <v>0</v>
      </c>
      <c r="BY21" s="22">
        <v>0</v>
      </c>
      <c r="BZ21" s="22">
        <v>0</v>
      </c>
      <c r="CA21" s="22">
        <v>0</v>
      </c>
      <c r="CB21" s="22">
        <v>55.2</v>
      </c>
      <c r="CC21" s="23"/>
      <c r="CD21" s="23"/>
      <c r="CE21" s="22">
        <v>2.94</v>
      </c>
      <c r="CG21" s="22">
        <v>1.5</v>
      </c>
      <c r="CH21" s="22">
        <v>1.5</v>
      </c>
      <c r="CI21" s="22">
        <v>1.5</v>
      </c>
      <c r="CJ21" s="22">
        <v>425</v>
      </c>
      <c r="CK21" s="22">
        <v>100</v>
      </c>
      <c r="CL21" s="22">
        <v>262.5</v>
      </c>
      <c r="CM21" s="22">
        <v>0.1</v>
      </c>
      <c r="CN21" s="22">
        <v>0.1</v>
      </c>
      <c r="CO21" s="22">
        <v>0.1</v>
      </c>
      <c r="CP21" s="22">
        <v>0</v>
      </c>
      <c r="CQ21" s="22">
        <v>0</v>
      </c>
    </row>
    <row r="22" spans="1:95" s="22" customFormat="1" ht="31.2" x14ac:dyDescent="0.3">
      <c r="A22" s="31" t="s">
        <v>185</v>
      </c>
      <c r="B22" s="20" t="s">
        <v>106</v>
      </c>
      <c r="C22" s="21" t="str">
        <f>"180,0"</f>
        <v>180,0</v>
      </c>
      <c r="D22" s="21">
        <v>3.96</v>
      </c>
      <c r="E22" s="21">
        <v>1.9</v>
      </c>
      <c r="F22" s="21">
        <v>3.24</v>
      </c>
      <c r="G22" s="21">
        <v>0</v>
      </c>
      <c r="H22" s="21">
        <v>15.95</v>
      </c>
      <c r="I22" s="21">
        <v>107.173450144656</v>
      </c>
      <c r="J22" s="21">
        <v>0.99</v>
      </c>
      <c r="K22" s="21">
        <v>0.04</v>
      </c>
      <c r="L22" s="21">
        <v>0.99</v>
      </c>
      <c r="M22" s="21">
        <v>0</v>
      </c>
      <c r="N22" s="21">
        <v>2.13</v>
      </c>
      <c r="O22" s="21">
        <v>12.39</v>
      </c>
      <c r="P22" s="21">
        <v>1.43</v>
      </c>
      <c r="Q22" s="21">
        <v>0</v>
      </c>
      <c r="R22" s="21">
        <v>0</v>
      </c>
      <c r="S22" s="21">
        <v>0.14000000000000001</v>
      </c>
      <c r="T22" s="21">
        <v>1.02</v>
      </c>
      <c r="U22" s="21">
        <v>96.76</v>
      </c>
      <c r="V22" s="21">
        <v>339.43</v>
      </c>
      <c r="W22" s="21">
        <v>11.67</v>
      </c>
      <c r="X22" s="21">
        <v>16.5</v>
      </c>
      <c r="Y22" s="21">
        <v>42.99</v>
      </c>
      <c r="Z22" s="21">
        <v>0.7</v>
      </c>
      <c r="AA22" s="21">
        <v>10.199999999999999</v>
      </c>
      <c r="AB22" s="21">
        <v>793.23</v>
      </c>
      <c r="AC22" s="21">
        <v>156.9</v>
      </c>
      <c r="AD22" s="21">
        <v>0.22</v>
      </c>
      <c r="AE22" s="21">
        <v>7.0000000000000007E-2</v>
      </c>
      <c r="AF22" s="21">
        <v>0.04</v>
      </c>
      <c r="AG22" s="21">
        <v>0.74</v>
      </c>
      <c r="AH22" s="21">
        <v>1.3</v>
      </c>
      <c r="AI22" s="21">
        <v>4.75</v>
      </c>
      <c r="AJ22" s="22">
        <v>0</v>
      </c>
      <c r="AK22" s="22">
        <v>50.29</v>
      </c>
      <c r="AL22" s="22">
        <v>54.76</v>
      </c>
      <c r="AM22" s="22">
        <v>87.87</v>
      </c>
      <c r="AN22" s="22">
        <v>52.76</v>
      </c>
      <c r="AO22" s="22">
        <v>17.05</v>
      </c>
      <c r="AP22" s="22">
        <v>46.09</v>
      </c>
      <c r="AQ22" s="22">
        <v>18.73</v>
      </c>
      <c r="AR22" s="22">
        <v>60.03</v>
      </c>
      <c r="AS22" s="22">
        <v>58.02</v>
      </c>
      <c r="AT22" s="22">
        <v>116.35</v>
      </c>
      <c r="AU22" s="22">
        <v>71.459999999999994</v>
      </c>
      <c r="AV22" s="22">
        <v>23.04</v>
      </c>
      <c r="AW22" s="22">
        <v>48.98</v>
      </c>
      <c r="AX22" s="22">
        <v>354.25</v>
      </c>
      <c r="AY22" s="22">
        <v>0</v>
      </c>
      <c r="AZ22" s="22">
        <v>87.72</v>
      </c>
      <c r="BA22" s="22">
        <v>52.9</v>
      </c>
      <c r="BB22" s="22">
        <v>35.44</v>
      </c>
      <c r="BC22" s="22">
        <v>22.08</v>
      </c>
      <c r="BD22" s="22">
        <v>0.06</v>
      </c>
      <c r="BE22" s="22">
        <v>0.01</v>
      </c>
      <c r="BF22" s="22">
        <v>0.01</v>
      </c>
      <c r="BG22" s="22">
        <v>0.03</v>
      </c>
      <c r="BH22" s="22">
        <v>0.04</v>
      </c>
      <c r="BI22" s="22">
        <v>0.13</v>
      </c>
      <c r="BJ22" s="22">
        <v>0</v>
      </c>
      <c r="BK22" s="22">
        <v>0.47</v>
      </c>
      <c r="BL22" s="22">
        <v>0</v>
      </c>
      <c r="BM22" s="22">
        <v>0.14000000000000001</v>
      </c>
      <c r="BN22" s="22">
        <v>0</v>
      </c>
      <c r="BO22" s="22">
        <v>0</v>
      </c>
      <c r="BP22" s="22">
        <v>0</v>
      </c>
      <c r="BQ22" s="22">
        <v>0</v>
      </c>
      <c r="BR22" s="22">
        <v>0.05</v>
      </c>
      <c r="BS22" s="22">
        <v>0.47</v>
      </c>
      <c r="BT22" s="22">
        <v>0</v>
      </c>
      <c r="BU22" s="22">
        <v>0</v>
      </c>
      <c r="BV22" s="22">
        <v>0.09</v>
      </c>
      <c r="BW22" s="22">
        <v>0</v>
      </c>
      <c r="BX22" s="22">
        <v>0</v>
      </c>
      <c r="BY22" s="22">
        <v>0</v>
      </c>
      <c r="BZ22" s="22">
        <v>0</v>
      </c>
      <c r="CA22" s="22">
        <v>0</v>
      </c>
      <c r="CB22" s="22">
        <v>189</v>
      </c>
      <c r="CC22" s="23"/>
      <c r="CD22" s="23"/>
      <c r="CE22" s="22">
        <v>142.4</v>
      </c>
      <c r="CG22" s="22">
        <v>0</v>
      </c>
      <c r="CH22" s="22">
        <v>0</v>
      </c>
      <c r="CI22" s="22">
        <v>0</v>
      </c>
      <c r="CJ22" s="22">
        <v>0</v>
      </c>
      <c r="CK22" s="22">
        <v>0</v>
      </c>
      <c r="CL22" s="22">
        <v>0</v>
      </c>
      <c r="CM22" s="22">
        <v>0</v>
      </c>
      <c r="CN22" s="22">
        <v>0</v>
      </c>
      <c r="CO22" s="22">
        <v>0</v>
      </c>
      <c r="CP22" s="22">
        <v>0</v>
      </c>
      <c r="CQ22" s="22">
        <v>0.18</v>
      </c>
    </row>
    <row r="23" spans="1:95" s="22" customFormat="1" x14ac:dyDescent="0.3">
      <c r="A23" s="31" t="s">
        <v>186</v>
      </c>
      <c r="B23" s="20" t="s">
        <v>107</v>
      </c>
      <c r="C23" s="21" t="str">
        <f>"150,0"</f>
        <v>150,0</v>
      </c>
      <c r="D23" s="21">
        <v>11.68</v>
      </c>
      <c r="E23" s="21">
        <v>11.79</v>
      </c>
      <c r="F23" s="21">
        <v>17.399999999999999</v>
      </c>
      <c r="G23" s="21">
        <v>0</v>
      </c>
      <c r="H23" s="21">
        <v>35.44</v>
      </c>
      <c r="I23" s="21">
        <v>362.7</v>
      </c>
      <c r="J23" s="21">
        <v>4.66</v>
      </c>
      <c r="K23" s="21">
        <v>7.18</v>
      </c>
      <c r="L23" s="21">
        <v>4.66</v>
      </c>
      <c r="M23" s="21">
        <v>0</v>
      </c>
      <c r="N23" s="21">
        <v>1.58</v>
      </c>
      <c r="O23" s="21">
        <v>22.54</v>
      </c>
      <c r="P23" s="21">
        <v>1.33</v>
      </c>
      <c r="Q23" s="21">
        <v>0</v>
      </c>
      <c r="R23" s="21">
        <v>0</v>
      </c>
      <c r="S23" s="21">
        <v>0.09</v>
      </c>
      <c r="T23" s="21">
        <v>1.76</v>
      </c>
      <c r="U23" s="21">
        <v>167.23</v>
      </c>
      <c r="V23" s="21">
        <v>139.47</v>
      </c>
      <c r="W23" s="21">
        <v>16.87</v>
      </c>
      <c r="X23" s="21">
        <v>28.27</v>
      </c>
      <c r="Y23" s="21">
        <v>127.55</v>
      </c>
      <c r="Z23" s="21">
        <v>1.27</v>
      </c>
      <c r="AA23" s="21">
        <v>15.12</v>
      </c>
      <c r="AB23" s="21">
        <v>696.59</v>
      </c>
      <c r="AC23" s="21">
        <v>221.16</v>
      </c>
      <c r="AD23" s="21">
        <v>5.43</v>
      </c>
      <c r="AE23" s="21">
        <v>0.04</v>
      </c>
      <c r="AF23" s="21">
        <v>7.0000000000000007E-2</v>
      </c>
      <c r="AG23" s="21">
        <v>4</v>
      </c>
      <c r="AH23" s="21">
        <v>10.36</v>
      </c>
      <c r="AI23" s="21">
        <v>0.46</v>
      </c>
      <c r="AJ23" s="22">
        <v>0</v>
      </c>
      <c r="AK23" s="22">
        <v>141.36000000000001</v>
      </c>
      <c r="AL23" s="22">
        <v>111.16</v>
      </c>
      <c r="AM23" s="22">
        <v>207.21</v>
      </c>
      <c r="AN23" s="22">
        <v>88.37</v>
      </c>
      <c r="AO23" s="22">
        <v>53.3</v>
      </c>
      <c r="AP23" s="22">
        <v>81.34</v>
      </c>
      <c r="AQ23" s="22">
        <v>33.49</v>
      </c>
      <c r="AR23" s="22">
        <v>124.01</v>
      </c>
      <c r="AS23" s="22">
        <v>131.87</v>
      </c>
      <c r="AT23" s="22">
        <v>170.82</v>
      </c>
      <c r="AU23" s="22">
        <v>187.74</v>
      </c>
      <c r="AV23" s="22">
        <v>56.97</v>
      </c>
      <c r="AW23" s="22">
        <v>107.42</v>
      </c>
      <c r="AX23" s="22">
        <v>412.32</v>
      </c>
      <c r="AY23" s="22">
        <v>0</v>
      </c>
      <c r="AZ23" s="22">
        <v>110.78</v>
      </c>
      <c r="BA23" s="22">
        <v>111.01</v>
      </c>
      <c r="BB23" s="22">
        <v>96.73</v>
      </c>
      <c r="BC23" s="22">
        <v>45.96</v>
      </c>
      <c r="BD23" s="22">
        <v>0</v>
      </c>
      <c r="BE23" s="22">
        <v>0</v>
      </c>
      <c r="BF23" s="22">
        <v>0</v>
      </c>
      <c r="BG23" s="22">
        <v>0</v>
      </c>
      <c r="BH23" s="22">
        <v>0</v>
      </c>
      <c r="BI23" s="22">
        <v>0</v>
      </c>
      <c r="BJ23" s="22">
        <v>0</v>
      </c>
      <c r="BK23" s="22">
        <v>0.56999999999999995</v>
      </c>
      <c r="BL23" s="22">
        <v>0</v>
      </c>
      <c r="BM23" s="22">
        <v>0.35</v>
      </c>
      <c r="BN23" s="22">
        <v>0.03</v>
      </c>
      <c r="BO23" s="22">
        <v>0.06</v>
      </c>
      <c r="BP23" s="22">
        <v>0</v>
      </c>
      <c r="BQ23" s="22">
        <v>0</v>
      </c>
      <c r="BR23" s="22">
        <v>0</v>
      </c>
      <c r="BS23" s="22">
        <v>2.0699999999999998</v>
      </c>
      <c r="BT23" s="22">
        <v>0</v>
      </c>
      <c r="BU23" s="22">
        <v>0</v>
      </c>
      <c r="BV23" s="22">
        <v>5.67</v>
      </c>
      <c r="BW23" s="22">
        <v>0</v>
      </c>
      <c r="BX23" s="22">
        <v>0</v>
      </c>
      <c r="BY23" s="22">
        <v>0</v>
      </c>
      <c r="BZ23" s="22">
        <v>0</v>
      </c>
      <c r="CA23" s="22">
        <v>0</v>
      </c>
      <c r="CB23" s="22">
        <v>65.709999999999994</v>
      </c>
      <c r="CC23" s="23"/>
      <c r="CD23" s="23"/>
      <c r="CE23" s="22">
        <v>131.22</v>
      </c>
      <c r="CG23" s="22">
        <v>0</v>
      </c>
      <c r="CH23" s="22">
        <v>0</v>
      </c>
      <c r="CI23" s="22">
        <v>0</v>
      </c>
      <c r="CJ23" s="22">
        <v>0</v>
      </c>
      <c r="CK23" s="22">
        <v>0</v>
      </c>
      <c r="CL23" s="22">
        <v>0</v>
      </c>
      <c r="CM23" s="22">
        <v>0</v>
      </c>
      <c r="CN23" s="22">
        <v>0</v>
      </c>
      <c r="CO23" s="22">
        <v>0</v>
      </c>
      <c r="CP23" s="22">
        <v>0</v>
      </c>
      <c r="CQ23" s="22">
        <v>0.72</v>
      </c>
    </row>
    <row r="24" spans="1:95" s="22" customFormat="1" ht="31.2" x14ac:dyDescent="0.3">
      <c r="A24" s="31" t="s">
        <v>187</v>
      </c>
      <c r="B24" s="20" t="s">
        <v>108</v>
      </c>
      <c r="C24" s="21" t="str">
        <f>"180,0"</f>
        <v>180,0</v>
      </c>
      <c r="D24" s="21">
        <v>0</v>
      </c>
      <c r="E24" s="21">
        <v>0</v>
      </c>
      <c r="F24" s="21">
        <v>0</v>
      </c>
      <c r="G24" s="21">
        <v>0</v>
      </c>
      <c r="H24" s="21">
        <v>17.98</v>
      </c>
      <c r="I24" s="21">
        <v>68.331463199999988</v>
      </c>
      <c r="J24" s="21">
        <v>0</v>
      </c>
      <c r="K24" s="21">
        <v>0</v>
      </c>
      <c r="L24" s="21">
        <v>0</v>
      </c>
      <c r="M24" s="21">
        <v>0</v>
      </c>
      <c r="N24" s="21">
        <v>17.98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0.01</v>
      </c>
      <c r="U24" s="21">
        <v>0</v>
      </c>
      <c r="V24" s="21">
        <v>0.52</v>
      </c>
      <c r="W24" s="21">
        <v>0.43</v>
      </c>
      <c r="X24" s="21">
        <v>0</v>
      </c>
      <c r="Y24" s="21">
        <v>0</v>
      </c>
      <c r="Z24" s="21">
        <v>0.05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2">
        <v>0</v>
      </c>
      <c r="AK24" s="22">
        <v>0</v>
      </c>
      <c r="AL24" s="22">
        <v>0</v>
      </c>
      <c r="AM24" s="22">
        <v>0</v>
      </c>
      <c r="AN24" s="22">
        <v>0</v>
      </c>
      <c r="AO24" s="22">
        <v>0</v>
      </c>
      <c r="AP24" s="22">
        <v>0</v>
      </c>
      <c r="AQ24" s="22">
        <v>0</v>
      </c>
      <c r="AR24" s="22">
        <v>0</v>
      </c>
      <c r="AS24" s="22">
        <v>0</v>
      </c>
      <c r="AT24" s="22">
        <v>0</v>
      </c>
      <c r="AU24" s="22">
        <v>0</v>
      </c>
      <c r="AV24" s="22">
        <v>0</v>
      </c>
      <c r="AW24" s="22">
        <v>0</v>
      </c>
      <c r="AX24" s="22">
        <v>0</v>
      </c>
      <c r="AY24" s="22">
        <v>0</v>
      </c>
      <c r="AZ24" s="22">
        <v>0</v>
      </c>
      <c r="BA24" s="22">
        <v>0</v>
      </c>
      <c r="BB24" s="22">
        <v>0</v>
      </c>
      <c r="BC24" s="22">
        <v>0</v>
      </c>
      <c r="BD24" s="22">
        <v>0</v>
      </c>
      <c r="BE24" s="22">
        <v>0</v>
      </c>
      <c r="BF24" s="22">
        <v>0</v>
      </c>
      <c r="BG24" s="22">
        <v>0</v>
      </c>
      <c r="BH24" s="22">
        <v>0</v>
      </c>
      <c r="BI24" s="22">
        <v>0</v>
      </c>
      <c r="BJ24" s="22">
        <v>0</v>
      </c>
      <c r="BK24" s="22">
        <v>0</v>
      </c>
      <c r="BL24" s="22">
        <v>0</v>
      </c>
      <c r="BM24" s="22">
        <v>0</v>
      </c>
      <c r="BN24" s="22">
        <v>0</v>
      </c>
      <c r="BO24" s="22">
        <v>0</v>
      </c>
      <c r="BP24" s="22">
        <v>0</v>
      </c>
      <c r="BQ24" s="22">
        <v>0</v>
      </c>
      <c r="BR24" s="22">
        <v>0</v>
      </c>
      <c r="BS24" s="22">
        <v>0</v>
      </c>
      <c r="BT24" s="22">
        <v>0</v>
      </c>
      <c r="BU24" s="22">
        <v>0</v>
      </c>
      <c r="BV24" s="22">
        <v>0</v>
      </c>
      <c r="BW24" s="22">
        <v>0</v>
      </c>
      <c r="BX24" s="22">
        <v>0</v>
      </c>
      <c r="BY24" s="22">
        <v>0</v>
      </c>
      <c r="BZ24" s="22">
        <v>0</v>
      </c>
      <c r="CA24" s="22">
        <v>0</v>
      </c>
      <c r="CB24" s="22">
        <v>171.01</v>
      </c>
      <c r="CC24" s="23"/>
      <c r="CD24" s="23"/>
      <c r="CE24" s="22">
        <v>0</v>
      </c>
      <c r="CG24" s="22">
        <v>0</v>
      </c>
      <c r="CH24" s="22">
        <v>0</v>
      </c>
      <c r="CI24" s="22">
        <v>0</v>
      </c>
      <c r="CJ24" s="22">
        <v>0</v>
      </c>
      <c r="CK24" s="22">
        <v>0</v>
      </c>
      <c r="CL24" s="22">
        <v>0</v>
      </c>
      <c r="CM24" s="22">
        <v>0</v>
      </c>
      <c r="CN24" s="22">
        <v>0</v>
      </c>
      <c r="CO24" s="22">
        <v>0</v>
      </c>
      <c r="CP24" s="22">
        <v>9</v>
      </c>
      <c r="CQ24" s="22">
        <v>0</v>
      </c>
    </row>
    <row r="25" spans="1:95" s="22" customFormat="1" x14ac:dyDescent="0.3">
      <c r="A25" s="31" t="s">
        <v>176</v>
      </c>
      <c r="B25" s="20" t="s">
        <v>99</v>
      </c>
      <c r="C25" s="21" t="str">
        <f>"20,0"</f>
        <v>20,0</v>
      </c>
      <c r="D25" s="21">
        <v>1.58</v>
      </c>
      <c r="E25" s="21">
        <v>0</v>
      </c>
      <c r="F25" s="21">
        <v>0.2</v>
      </c>
      <c r="G25" s="21">
        <v>0</v>
      </c>
      <c r="H25" s="21">
        <v>10.32</v>
      </c>
      <c r="I25" s="21">
        <v>49.1</v>
      </c>
      <c r="J25" s="21">
        <v>0.04</v>
      </c>
      <c r="K25" s="21">
        <v>0</v>
      </c>
      <c r="L25" s="21">
        <v>0.04</v>
      </c>
      <c r="M25" s="21">
        <v>0</v>
      </c>
      <c r="N25" s="21">
        <v>0.42</v>
      </c>
      <c r="O25" s="21">
        <v>9.24</v>
      </c>
      <c r="P25" s="21">
        <v>0.66</v>
      </c>
      <c r="Q25" s="21">
        <v>0</v>
      </c>
      <c r="R25" s="21">
        <v>0</v>
      </c>
      <c r="S25" s="21">
        <v>0.06</v>
      </c>
      <c r="T25" s="21">
        <v>0.3</v>
      </c>
      <c r="U25" s="21">
        <v>0</v>
      </c>
      <c r="V25" s="21">
        <v>26.6</v>
      </c>
      <c r="W25" s="21">
        <v>4.5999999999999996</v>
      </c>
      <c r="X25" s="21">
        <v>6.6</v>
      </c>
      <c r="Y25" s="21">
        <v>17.399999999999999</v>
      </c>
      <c r="Z25" s="21">
        <v>0.4</v>
      </c>
      <c r="AA25" s="21">
        <v>0</v>
      </c>
      <c r="AB25" s="21">
        <v>0</v>
      </c>
      <c r="AC25" s="21">
        <v>0</v>
      </c>
      <c r="AD25" s="21">
        <v>0.26</v>
      </c>
      <c r="AE25" s="21">
        <v>0.03</v>
      </c>
      <c r="AF25" s="21">
        <v>0.01</v>
      </c>
      <c r="AG25" s="21">
        <v>0.32</v>
      </c>
      <c r="AH25" s="21">
        <v>0.62</v>
      </c>
      <c r="AI25" s="21">
        <v>0</v>
      </c>
      <c r="AJ25" s="22">
        <v>0</v>
      </c>
      <c r="AK25" s="22">
        <v>0</v>
      </c>
      <c r="AL25" s="22">
        <v>0</v>
      </c>
      <c r="AM25" s="22">
        <v>0</v>
      </c>
      <c r="AN25" s="22">
        <v>0</v>
      </c>
      <c r="AO25" s="22">
        <v>0</v>
      </c>
      <c r="AP25" s="22">
        <v>0</v>
      </c>
      <c r="AQ25" s="22">
        <v>0</v>
      </c>
      <c r="AR25" s="22">
        <v>0</v>
      </c>
      <c r="AS25" s="22">
        <v>0</v>
      </c>
      <c r="AT25" s="22">
        <v>0</v>
      </c>
      <c r="AU25" s="22">
        <v>0</v>
      </c>
      <c r="AV25" s="22">
        <v>0</v>
      </c>
      <c r="AW25" s="22">
        <v>0</v>
      </c>
      <c r="AX25" s="22">
        <v>0</v>
      </c>
      <c r="AY25" s="22">
        <v>0</v>
      </c>
      <c r="AZ25" s="22">
        <v>0</v>
      </c>
      <c r="BA25" s="22">
        <v>0</v>
      </c>
      <c r="BB25" s="22">
        <v>0</v>
      </c>
      <c r="BC25" s="22">
        <v>0</v>
      </c>
      <c r="BD25" s="22">
        <v>0</v>
      </c>
      <c r="BE25" s="22">
        <v>0</v>
      </c>
      <c r="BF25" s="22">
        <v>0</v>
      </c>
      <c r="BG25" s="22">
        <v>0</v>
      </c>
      <c r="BH25" s="22">
        <v>0</v>
      </c>
      <c r="BI25" s="22">
        <v>0</v>
      </c>
      <c r="BJ25" s="22">
        <v>0</v>
      </c>
      <c r="BK25" s="22">
        <v>0</v>
      </c>
      <c r="BL25" s="22">
        <v>0</v>
      </c>
      <c r="BM25" s="22">
        <v>0</v>
      </c>
      <c r="BN25" s="22">
        <v>0</v>
      </c>
      <c r="BO25" s="22">
        <v>0</v>
      </c>
      <c r="BP25" s="22">
        <v>0</v>
      </c>
      <c r="BQ25" s="22">
        <v>0</v>
      </c>
      <c r="BR25" s="22">
        <v>0</v>
      </c>
      <c r="BS25" s="22">
        <v>0</v>
      </c>
      <c r="BT25" s="22">
        <v>0</v>
      </c>
      <c r="BU25" s="22">
        <v>0</v>
      </c>
      <c r="BV25" s="22">
        <v>0</v>
      </c>
      <c r="BW25" s="22">
        <v>0</v>
      </c>
      <c r="BX25" s="22">
        <v>0</v>
      </c>
      <c r="BY25" s="22">
        <v>0</v>
      </c>
      <c r="BZ25" s="22">
        <v>0</v>
      </c>
      <c r="CA25" s="22">
        <v>0</v>
      </c>
      <c r="CB25" s="22">
        <v>7.54</v>
      </c>
      <c r="CC25" s="23"/>
      <c r="CD25" s="23"/>
      <c r="CE25" s="22">
        <v>0</v>
      </c>
      <c r="CG25" s="22">
        <v>0</v>
      </c>
      <c r="CH25" s="22">
        <v>0</v>
      </c>
      <c r="CI25" s="22">
        <v>0</v>
      </c>
      <c r="CJ25" s="22">
        <v>0</v>
      </c>
      <c r="CK25" s="22">
        <v>0</v>
      </c>
      <c r="CL25" s="22">
        <v>0</v>
      </c>
      <c r="CM25" s="22">
        <v>0</v>
      </c>
      <c r="CN25" s="22">
        <v>0</v>
      </c>
      <c r="CO25" s="22">
        <v>0</v>
      </c>
      <c r="CP25" s="22">
        <v>0</v>
      </c>
      <c r="CQ25" s="22">
        <v>0</v>
      </c>
    </row>
    <row r="26" spans="1:95" s="15" customFormat="1" x14ac:dyDescent="0.3">
      <c r="A26" s="32" t="s">
        <v>188</v>
      </c>
      <c r="B26" s="17" t="s">
        <v>109</v>
      </c>
      <c r="C26" s="18" t="str">
        <f>"20,0"</f>
        <v>20,0</v>
      </c>
      <c r="D26" s="18">
        <v>1.32</v>
      </c>
      <c r="E26" s="18">
        <v>0</v>
      </c>
      <c r="F26" s="18">
        <v>0.24</v>
      </c>
      <c r="G26" s="18">
        <v>0</v>
      </c>
      <c r="H26" s="18">
        <v>8.34</v>
      </c>
      <c r="I26" s="18">
        <v>38.676000000000002</v>
      </c>
      <c r="J26" s="18">
        <v>0.04</v>
      </c>
      <c r="K26" s="18">
        <v>0</v>
      </c>
      <c r="L26" s="18">
        <v>0.04</v>
      </c>
      <c r="M26" s="18">
        <v>0</v>
      </c>
      <c r="N26" s="18">
        <v>0.24</v>
      </c>
      <c r="O26" s="18">
        <v>6.44</v>
      </c>
      <c r="P26" s="18">
        <v>1.66</v>
      </c>
      <c r="Q26" s="18">
        <v>0</v>
      </c>
      <c r="R26" s="18">
        <v>0</v>
      </c>
      <c r="S26" s="18">
        <v>0.2</v>
      </c>
      <c r="T26" s="18">
        <v>0.5</v>
      </c>
      <c r="U26" s="18">
        <v>0</v>
      </c>
      <c r="V26" s="18">
        <v>49</v>
      </c>
      <c r="W26" s="18">
        <v>7</v>
      </c>
      <c r="X26" s="18">
        <v>9.4</v>
      </c>
      <c r="Y26" s="18">
        <v>31.6</v>
      </c>
      <c r="Z26" s="18">
        <v>0.78</v>
      </c>
      <c r="AA26" s="18">
        <v>0</v>
      </c>
      <c r="AB26" s="18">
        <v>1</v>
      </c>
      <c r="AC26" s="18">
        <v>0.2</v>
      </c>
      <c r="AD26" s="18">
        <v>0.28000000000000003</v>
      </c>
      <c r="AE26" s="18">
        <v>0.04</v>
      </c>
      <c r="AF26" s="18">
        <v>0.02</v>
      </c>
      <c r="AG26" s="18">
        <v>0.14000000000000001</v>
      </c>
      <c r="AH26" s="18">
        <v>0.4</v>
      </c>
      <c r="AI26" s="18">
        <v>0</v>
      </c>
      <c r="AJ26" s="15">
        <v>0</v>
      </c>
      <c r="AK26" s="15">
        <v>64.400000000000006</v>
      </c>
      <c r="AL26" s="15">
        <v>49.6</v>
      </c>
      <c r="AM26" s="15">
        <v>85.4</v>
      </c>
      <c r="AN26" s="15">
        <v>44.6</v>
      </c>
      <c r="AO26" s="15">
        <v>18.600000000000001</v>
      </c>
      <c r="AP26" s="15">
        <v>39.6</v>
      </c>
      <c r="AQ26" s="15">
        <v>16</v>
      </c>
      <c r="AR26" s="15">
        <v>74.2</v>
      </c>
      <c r="AS26" s="15">
        <v>59.4</v>
      </c>
      <c r="AT26" s="15">
        <v>58.2</v>
      </c>
      <c r="AU26" s="15">
        <v>92.8</v>
      </c>
      <c r="AV26" s="15">
        <v>24.8</v>
      </c>
      <c r="AW26" s="15">
        <v>62</v>
      </c>
      <c r="AX26" s="15">
        <v>305.8</v>
      </c>
      <c r="AY26" s="15">
        <v>0</v>
      </c>
      <c r="AZ26" s="15">
        <v>105.2</v>
      </c>
      <c r="BA26" s="15">
        <v>58.2</v>
      </c>
      <c r="BB26" s="15">
        <v>36</v>
      </c>
      <c r="BC26" s="15">
        <v>26</v>
      </c>
      <c r="BD26" s="15">
        <v>0</v>
      </c>
      <c r="BE26" s="15">
        <v>0</v>
      </c>
      <c r="BF26" s="15">
        <v>0</v>
      </c>
      <c r="BG26" s="15">
        <v>0</v>
      </c>
      <c r="BH26" s="15">
        <v>0</v>
      </c>
      <c r="BI26" s="15">
        <v>0</v>
      </c>
      <c r="BJ26" s="15">
        <v>0</v>
      </c>
      <c r="BK26" s="15">
        <v>0.03</v>
      </c>
      <c r="BL26" s="15">
        <v>0</v>
      </c>
      <c r="BM26" s="15">
        <v>0</v>
      </c>
      <c r="BN26" s="15">
        <v>0</v>
      </c>
      <c r="BO26" s="15">
        <v>0</v>
      </c>
      <c r="BP26" s="15">
        <v>0</v>
      </c>
      <c r="BQ26" s="15">
        <v>0</v>
      </c>
      <c r="BR26" s="15">
        <v>0</v>
      </c>
      <c r="BS26" s="15">
        <v>0.02</v>
      </c>
      <c r="BT26" s="15">
        <v>0</v>
      </c>
      <c r="BU26" s="15">
        <v>0</v>
      </c>
      <c r="BV26" s="15">
        <v>0.1</v>
      </c>
      <c r="BW26" s="15">
        <v>0.02</v>
      </c>
      <c r="BX26" s="15">
        <v>0</v>
      </c>
      <c r="BY26" s="15">
        <v>0</v>
      </c>
      <c r="BZ26" s="15">
        <v>0</v>
      </c>
      <c r="CA26" s="15">
        <v>0</v>
      </c>
      <c r="CB26" s="15">
        <v>9.4</v>
      </c>
      <c r="CC26" s="19"/>
      <c r="CD26" s="19"/>
      <c r="CE26" s="15">
        <v>0.17</v>
      </c>
      <c r="CG26" s="15">
        <v>0</v>
      </c>
      <c r="CH26" s="15">
        <v>0</v>
      </c>
      <c r="CI26" s="15">
        <v>0</v>
      </c>
      <c r="CJ26" s="15">
        <v>0</v>
      </c>
      <c r="CK26" s="15">
        <v>0</v>
      </c>
      <c r="CL26" s="15">
        <v>0</v>
      </c>
      <c r="CM26" s="15">
        <v>0</v>
      </c>
      <c r="CN26" s="15">
        <v>0</v>
      </c>
      <c r="CO26" s="15">
        <v>0</v>
      </c>
      <c r="CP26" s="15">
        <v>0</v>
      </c>
      <c r="CQ26" s="15">
        <v>0</v>
      </c>
    </row>
    <row r="27" spans="1:95" s="26" customFormat="1" x14ac:dyDescent="0.3">
      <c r="A27" s="33"/>
      <c r="B27" s="24" t="s">
        <v>110</v>
      </c>
      <c r="C27" s="25"/>
      <c r="D27" s="25">
        <v>19.010000000000002</v>
      </c>
      <c r="E27" s="25">
        <v>13.7</v>
      </c>
      <c r="F27" s="25">
        <v>21.14</v>
      </c>
      <c r="G27" s="25">
        <v>0.06</v>
      </c>
      <c r="H27" s="25">
        <v>89.5</v>
      </c>
      <c r="I27" s="25">
        <v>634.29999999999995</v>
      </c>
      <c r="J27" s="25">
        <v>5.73</v>
      </c>
      <c r="K27" s="25">
        <v>7.22</v>
      </c>
      <c r="L27" s="25">
        <v>5.73</v>
      </c>
      <c r="M27" s="25">
        <v>0</v>
      </c>
      <c r="N27" s="25">
        <v>23.29</v>
      </c>
      <c r="O27" s="25">
        <v>50.66</v>
      </c>
      <c r="P27" s="25">
        <v>5.55</v>
      </c>
      <c r="Q27" s="25">
        <v>0</v>
      </c>
      <c r="R27" s="25">
        <v>0</v>
      </c>
      <c r="S27" s="25">
        <v>0.91</v>
      </c>
      <c r="T27" s="25">
        <v>5.88</v>
      </c>
      <c r="U27" s="25">
        <v>917.26</v>
      </c>
      <c r="V27" s="25">
        <v>637.92999999999995</v>
      </c>
      <c r="W27" s="25">
        <v>54.1</v>
      </c>
      <c r="X27" s="25">
        <v>69</v>
      </c>
      <c r="Y27" s="25">
        <v>233.66</v>
      </c>
      <c r="Z27" s="25">
        <v>3.55</v>
      </c>
      <c r="AA27" s="25">
        <v>25.32</v>
      </c>
      <c r="AB27" s="25">
        <v>1508.46</v>
      </c>
      <c r="AC27" s="25">
        <v>381.26</v>
      </c>
      <c r="AD27" s="25">
        <v>6.25</v>
      </c>
      <c r="AE27" s="25">
        <v>0.2</v>
      </c>
      <c r="AF27" s="25">
        <v>0.15</v>
      </c>
      <c r="AG27" s="25">
        <v>5.26</v>
      </c>
      <c r="AH27" s="25">
        <v>12.8</v>
      </c>
      <c r="AI27" s="25">
        <v>8.15</v>
      </c>
      <c r="AJ27" s="26">
        <v>0</v>
      </c>
      <c r="AK27" s="26">
        <v>271.93</v>
      </c>
      <c r="AL27" s="26">
        <v>227.87</v>
      </c>
      <c r="AM27" s="26">
        <v>398.12</v>
      </c>
      <c r="AN27" s="26">
        <v>201.02</v>
      </c>
      <c r="AO27" s="26">
        <v>92.48</v>
      </c>
      <c r="AP27" s="26">
        <v>179.38</v>
      </c>
      <c r="AQ27" s="26">
        <v>71.16</v>
      </c>
      <c r="AR27" s="26">
        <v>268.24</v>
      </c>
      <c r="AS27" s="26">
        <v>249.29</v>
      </c>
      <c r="AT27" s="26">
        <v>345.37</v>
      </c>
      <c r="AU27" s="26">
        <v>352</v>
      </c>
      <c r="AV27" s="26">
        <v>104.81</v>
      </c>
      <c r="AW27" s="26">
        <v>218.4</v>
      </c>
      <c r="AX27" s="26">
        <v>1072.3699999999999</v>
      </c>
      <c r="AY27" s="26">
        <v>0</v>
      </c>
      <c r="AZ27" s="26">
        <v>303.70999999999998</v>
      </c>
      <c r="BA27" s="26">
        <v>222.11</v>
      </c>
      <c r="BB27" s="26">
        <v>168.17</v>
      </c>
      <c r="BC27" s="26">
        <v>94.04</v>
      </c>
      <c r="BD27" s="26">
        <v>0.06</v>
      </c>
      <c r="BE27" s="26">
        <v>0.01</v>
      </c>
      <c r="BF27" s="26">
        <v>0.01</v>
      </c>
      <c r="BG27" s="26">
        <v>0.03</v>
      </c>
      <c r="BH27" s="26">
        <v>0.04</v>
      </c>
      <c r="BI27" s="26">
        <v>0.14000000000000001</v>
      </c>
      <c r="BJ27" s="26">
        <v>0</v>
      </c>
      <c r="BK27" s="26">
        <v>1.07</v>
      </c>
      <c r="BL27" s="26">
        <v>0</v>
      </c>
      <c r="BM27" s="26">
        <v>0.49</v>
      </c>
      <c r="BN27" s="26">
        <v>0.03</v>
      </c>
      <c r="BO27" s="26">
        <v>0.06</v>
      </c>
      <c r="BP27" s="26">
        <v>0</v>
      </c>
      <c r="BQ27" s="26">
        <v>0</v>
      </c>
      <c r="BR27" s="26">
        <v>0.05</v>
      </c>
      <c r="BS27" s="26">
        <v>2.57</v>
      </c>
      <c r="BT27" s="26">
        <v>0</v>
      </c>
      <c r="BU27" s="26">
        <v>0</v>
      </c>
      <c r="BV27" s="26">
        <v>5.86</v>
      </c>
      <c r="BW27" s="26">
        <v>0.02</v>
      </c>
      <c r="BX27" s="26">
        <v>0</v>
      </c>
      <c r="BY27" s="26">
        <v>0</v>
      </c>
      <c r="BZ27" s="26">
        <v>0</v>
      </c>
      <c r="CA27" s="26">
        <v>0</v>
      </c>
      <c r="CB27" s="26">
        <v>497.86</v>
      </c>
      <c r="CC27" s="13"/>
      <c r="CD27" s="13" t="e">
        <f>$I$27/$I$33*100</f>
        <v>#DIV/0!</v>
      </c>
      <c r="CE27" s="26">
        <v>276.72000000000003</v>
      </c>
      <c r="CG27" s="26">
        <v>1.5</v>
      </c>
      <c r="CH27" s="26">
        <v>1.5</v>
      </c>
      <c r="CI27" s="26">
        <v>1.5</v>
      </c>
      <c r="CJ27" s="26">
        <v>425</v>
      </c>
      <c r="CK27" s="26">
        <v>100</v>
      </c>
      <c r="CL27" s="26">
        <v>262.5</v>
      </c>
      <c r="CM27" s="26">
        <v>0.1</v>
      </c>
      <c r="CN27" s="26">
        <v>0.1</v>
      </c>
      <c r="CO27" s="26">
        <v>0.1</v>
      </c>
      <c r="CP27" s="26">
        <v>9</v>
      </c>
      <c r="CQ27" s="26">
        <v>0.9</v>
      </c>
    </row>
    <row r="28" spans="1:95" x14ac:dyDescent="0.3">
      <c r="B28" s="16" t="s">
        <v>111</v>
      </c>
    </row>
    <row r="29" spans="1:95" s="22" customFormat="1" x14ac:dyDescent="0.3">
      <c r="A29" s="31" t="s">
        <v>189</v>
      </c>
      <c r="B29" s="20" t="s">
        <v>112</v>
      </c>
      <c r="C29" s="34">
        <v>70</v>
      </c>
      <c r="D29" s="21">
        <v>7.79</v>
      </c>
      <c r="E29" s="21">
        <v>0.66</v>
      </c>
      <c r="F29" s="21">
        <v>5.89</v>
      </c>
      <c r="G29" s="21">
        <v>0</v>
      </c>
      <c r="H29" s="21">
        <v>53.39</v>
      </c>
      <c r="I29" s="21">
        <v>296.11268749999994</v>
      </c>
      <c r="J29" s="21">
        <v>3.79</v>
      </c>
      <c r="K29" s="21">
        <v>0.16</v>
      </c>
      <c r="L29" s="21">
        <v>3.79</v>
      </c>
      <c r="M29" s="21">
        <v>0</v>
      </c>
      <c r="N29" s="21">
        <v>7.46</v>
      </c>
      <c r="O29" s="21">
        <v>43.68</v>
      </c>
      <c r="P29" s="21">
        <v>2.25</v>
      </c>
      <c r="Q29" s="21">
        <v>0</v>
      </c>
      <c r="R29" s="21">
        <v>0</v>
      </c>
      <c r="S29" s="21">
        <v>0.01</v>
      </c>
      <c r="T29" s="21">
        <v>1.54</v>
      </c>
      <c r="U29" s="21">
        <v>434.81</v>
      </c>
      <c r="V29" s="21">
        <v>88.73</v>
      </c>
      <c r="W29" s="21">
        <v>24.14</v>
      </c>
      <c r="X29" s="21">
        <v>11.14</v>
      </c>
      <c r="Y29" s="21">
        <v>63.74</v>
      </c>
      <c r="Z29" s="21">
        <v>0.85</v>
      </c>
      <c r="AA29" s="21">
        <v>27.08</v>
      </c>
      <c r="AB29" s="21">
        <v>21.6</v>
      </c>
      <c r="AC29" s="21">
        <v>49.6</v>
      </c>
      <c r="AD29" s="21">
        <v>1.1399999999999999</v>
      </c>
      <c r="AE29" s="21">
        <v>0.09</v>
      </c>
      <c r="AF29" s="21">
        <v>0.04</v>
      </c>
      <c r="AG29" s="21">
        <v>0.69</v>
      </c>
      <c r="AH29" s="21">
        <v>2.27</v>
      </c>
      <c r="AI29" s="21">
        <v>0.04</v>
      </c>
      <c r="AJ29" s="22">
        <v>0</v>
      </c>
      <c r="AK29" s="22">
        <v>329.82</v>
      </c>
      <c r="AL29" s="22">
        <v>299.06</v>
      </c>
      <c r="AM29" s="22">
        <v>559.82000000000005</v>
      </c>
      <c r="AN29" s="22">
        <v>185.65</v>
      </c>
      <c r="AO29" s="22">
        <v>110.71</v>
      </c>
      <c r="AP29" s="22">
        <v>220.53</v>
      </c>
      <c r="AQ29" s="22">
        <v>72.11</v>
      </c>
      <c r="AR29" s="22">
        <v>346.72</v>
      </c>
      <c r="AS29" s="22">
        <v>234.65</v>
      </c>
      <c r="AT29" s="22">
        <v>282.33</v>
      </c>
      <c r="AU29" s="22">
        <v>252.38</v>
      </c>
      <c r="AV29" s="22">
        <v>140.94999999999999</v>
      </c>
      <c r="AW29" s="22">
        <v>241.72</v>
      </c>
      <c r="AX29" s="22">
        <v>2087.2600000000002</v>
      </c>
      <c r="AY29" s="22">
        <v>0.28000000000000003</v>
      </c>
      <c r="AZ29" s="22">
        <v>654.26</v>
      </c>
      <c r="BA29" s="22">
        <v>352.65</v>
      </c>
      <c r="BB29" s="22">
        <v>177.11</v>
      </c>
      <c r="BC29" s="22">
        <v>139.06</v>
      </c>
      <c r="BD29" s="22">
        <v>0.21</v>
      </c>
      <c r="BE29" s="22">
        <v>0.05</v>
      </c>
      <c r="BF29" s="22">
        <v>0.04</v>
      </c>
      <c r="BG29" s="22">
        <v>0.11</v>
      </c>
      <c r="BH29" s="22">
        <v>0.14000000000000001</v>
      </c>
      <c r="BI29" s="22">
        <v>0.44</v>
      </c>
      <c r="BJ29" s="22">
        <v>0</v>
      </c>
      <c r="BK29" s="22">
        <v>1.47</v>
      </c>
      <c r="BL29" s="22">
        <v>0</v>
      </c>
      <c r="BM29" s="22">
        <v>0.43</v>
      </c>
      <c r="BN29" s="22">
        <v>0</v>
      </c>
      <c r="BO29" s="22">
        <v>0</v>
      </c>
      <c r="BP29" s="22">
        <v>0</v>
      </c>
      <c r="BQ29" s="22">
        <v>0</v>
      </c>
      <c r="BR29" s="22">
        <v>0.17</v>
      </c>
      <c r="BS29" s="22">
        <v>1.34</v>
      </c>
      <c r="BT29" s="22">
        <v>0</v>
      </c>
      <c r="BU29" s="22">
        <v>0</v>
      </c>
      <c r="BV29" s="22">
        <v>0.39</v>
      </c>
      <c r="BW29" s="22">
        <v>0.02</v>
      </c>
      <c r="BX29" s="22">
        <v>0</v>
      </c>
      <c r="BY29" s="22">
        <v>0</v>
      </c>
      <c r="BZ29" s="22">
        <v>0</v>
      </c>
      <c r="CA29" s="22">
        <v>0</v>
      </c>
      <c r="CB29" s="22">
        <v>46.74</v>
      </c>
      <c r="CC29" s="23"/>
      <c r="CD29" s="23"/>
      <c r="CE29" s="22">
        <v>30.68</v>
      </c>
      <c r="CG29" s="22">
        <v>0</v>
      </c>
      <c r="CH29" s="22">
        <v>0</v>
      </c>
      <c r="CI29" s="22">
        <v>0</v>
      </c>
      <c r="CJ29" s="22">
        <v>0</v>
      </c>
      <c r="CK29" s="22">
        <v>0</v>
      </c>
      <c r="CL29" s="22">
        <v>0</v>
      </c>
      <c r="CM29" s="22">
        <v>0</v>
      </c>
      <c r="CN29" s="22">
        <v>0</v>
      </c>
      <c r="CO29" s="22">
        <v>0</v>
      </c>
      <c r="CP29" s="22">
        <v>7.1</v>
      </c>
      <c r="CQ29" s="22">
        <v>1.1000000000000001</v>
      </c>
    </row>
    <row r="30" spans="1:95" s="15" customFormat="1" x14ac:dyDescent="0.3">
      <c r="A30" s="32" t="s">
        <v>190</v>
      </c>
      <c r="B30" s="17" t="s">
        <v>113</v>
      </c>
      <c r="C30" s="35">
        <v>180</v>
      </c>
      <c r="D30" s="18">
        <v>5.74</v>
      </c>
      <c r="E30" s="18">
        <v>6.11</v>
      </c>
      <c r="F30" s="18">
        <v>5.93</v>
      </c>
      <c r="G30" s="18">
        <v>0</v>
      </c>
      <c r="H30" s="18">
        <v>9.01</v>
      </c>
      <c r="I30" s="18">
        <v>111.2508642</v>
      </c>
      <c r="J30" s="18">
        <v>4.21</v>
      </c>
      <c r="K30" s="18">
        <v>0</v>
      </c>
      <c r="L30" s="18">
        <v>4.21</v>
      </c>
      <c r="M30" s="18">
        <v>0</v>
      </c>
      <c r="N30" s="18">
        <v>9.01</v>
      </c>
      <c r="O30" s="18">
        <v>0</v>
      </c>
      <c r="P30" s="18">
        <v>0</v>
      </c>
      <c r="Q30" s="18">
        <v>0</v>
      </c>
      <c r="R30" s="18">
        <v>0</v>
      </c>
      <c r="S30" s="18">
        <v>0.21</v>
      </c>
      <c r="T30" s="18">
        <v>1.47</v>
      </c>
      <c r="U30" s="18">
        <v>105.35</v>
      </c>
      <c r="V30" s="18">
        <v>270.70999999999998</v>
      </c>
      <c r="W30" s="18">
        <v>222.5</v>
      </c>
      <c r="X30" s="18">
        <v>25.66</v>
      </c>
      <c r="Y30" s="18">
        <v>164.98</v>
      </c>
      <c r="Z30" s="18">
        <v>0.18</v>
      </c>
      <c r="AA30" s="18">
        <v>25.28</v>
      </c>
      <c r="AB30" s="18">
        <v>16.86</v>
      </c>
      <c r="AC30" s="18">
        <v>46.35</v>
      </c>
      <c r="AD30" s="18">
        <v>0</v>
      </c>
      <c r="AE30" s="18">
        <v>0.06</v>
      </c>
      <c r="AF30" s="18">
        <v>0.25</v>
      </c>
      <c r="AG30" s="18">
        <v>0.17</v>
      </c>
      <c r="AH30" s="18">
        <v>1.69</v>
      </c>
      <c r="AI30" s="18">
        <v>1.1000000000000001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0</v>
      </c>
      <c r="AV30" s="15">
        <v>0</v>
      </c>
      <c r="AW30" s="15">
        <v>0</v>
      </c>
      <c r="AX30" s="15">
        <v>0</v>
      </c>
      <c r="AY30" s="15">
        <v>0</v>
      </c>
      <c r="AZ30" s="15">
        <v>0</v>
      </c>
      <c r="BA30" s="15">
        <v>0</v>
      </c>
      <c r="BB30" s="15">
        <v>0</v>
      </c>
      <c r="BC30" s="15">
        <v>0</v>
      </c>
      <c r="BD30" s="15">
        <v>0</v>
      </c>
      <c r="BE30" s="15">
        <v>0</v>
      </c>
      <c r="BF30" s="15">
        <v>0</v>
      </c>
      <c r="BG30" s="15">
        <v>0</v>
      </c>
      <c r="BH30" s="15">
        <v>0</v>
      </c>
      <c r="BI30" s="15">
        <v>0</v>
      </c>
      <c r="BJ30" s="15">
        <v>0</v>
      </c>
      <c r="BK30" s="15">
        <v>0</v>
      </c>
      <c r="BL30" s="15">
        <v>0</v>
      </c>
      <c r="BM30" s="15">
        <v>0</v>
      </c>
      <c r="BN30" s="15">
        <v>0</v>
      </c>
      <c r="BO30" s="15">
        <v>0</v>
      </c>
      <c r="BP30" s="15">
        <v>0</v>
      </c>
      <c r="BQ30" s="15">
        <v>0</v>
      </c>
      <c r="BR30" s="15">
        <v>0</v>
      </c>
      <c r="BS30" s="15">
        <v>0</v>
      </c>
      <c r="BT30" s="15">
        <v>0</v>
      </c>
      <c r="BU30" s="15">
        <v>0</v>
      </c>
      <c r="BV30" s="15">
        <v>0</v>
      </c>
      <c r="BW30" s="15">
        <v>0</v>
      </c>
      <c r="BX30" s="15">
        <v>0</v>
      </c>
      <c r="BY30" s="15">
        <v>0</v>
      </c>
      <c r="BZ30" s="15">
        <v>0</v>
      </c>
      <c r="CA30" s="15">
        <v>0</v>
      </c>
      <c r="CB30" s="15">
        <v>186.26</v>
      </c>
      <c r="CC30" s="19"/>
      <c r="CD30" s="19"/>
      <c r="CE30" s="15">
        <v>28.09</v>
      </c>
      <c r="CG30" s="15">
        <v>0</v>
      </c>
      <c r="CH30" s="15">
        <v>0</v>
      </c>
      <c r="CI30" s="15">
        <v>0</v>
      </c>
      <c r="CJ30" s="15">
        <v>0</v>
      </c>
      <c r="CK30" s="15">
        <v>0</v>
      </c>
      <c r="CL30" s="15">
        <v>0</v>
      </c>
      <c r="CM30" s="15">
        <v>0</v>
      </c>
      <c r="CN30" s="15">
        <v>0</v>
      </c>
      <c r="CO30" s="15">
        <v>0</v>
      </c>
      <c r="CP30" s="15">
        <v>0</v>
      </c>
      <c r="CQ30" s="15">
        <v>0</v>
      </c>
    </row>
    <row r="31" spans="1:95" s="26" customFormat="1" x14ac:dyDescent="0.3">
      <c r="A31" s="33"/>
      <c r="B31" s="24" t="s">
        <v>114</v>
      </c>
      <c r="C31" s="25"/>
      <c r="D31" s="25">
        <v>13.54</v>
      </c>
      <c r="E31" s="25">
        <v>6.77</v>
      </c>
      <c r="F31" s="25">
        <v>11.82</v>
      </c>
      <c r="G31" s="25">
        <v>0</v>
      </c>
      <c r="H31" s="25">
        <v>62.4</v>
      </c>
      <c r="I31" s="25">
        <v>407.36</v>
      </c>
      <c r="J31" s="25">
        <v>8.01</v>
      </c>
      <c r="K31" s="25">
        <v>0.16</v>
      </c>
      <c r="L31" s="25">
        <v>8.01</v>
      </c>
      <c r="M31" s="25">
        <v>0</v>
      </c>
      <c r="N31" s="25">
        <v>16.47</v>
      </c>
      <c r="O31" s="25">
        <v>43.68</v>
      </c>
      <c r="P31" s="25">
        <v>2.25</v>
      </c>
      <c r="Q31" s="25">
        <v>0</v>
      </c>
      <c r="R31" s="25">
        <v>0</v>
      </c>
      <c r="S31" s="25">
        <v>0.22</v>
      </c>
      <c r="T31" s="25">
        <v>3.02</v>
      </c>
      <c r="U31" s="25">
        <v>540.16</v>
      </c>
      <c r="V31" s="25">
        <v>359.44</v>
      </c>
      <c r="W31" s="25">
        <v>246.64</v>
      </c>
      <c r="X31" s="25">
        <v>36.799999999999997</v>
      </c>
      <c r="Y31" s="25">
        <v>228.72</v>
      </c>
      <c r="Z31" s="25">
        <v>1.03</v>
      </c>
      <c r="AA31" s="25">
        <v>52.37</v>
      </c>
      <c r="AB31" s="25">
        <v>38.46</v>
      </c>
      <c r="AC31" s="25">
        <v>95.95</v>
      </c>
      <c r="AD31" s="25">
        <v>1.1399999999999999</v>
      </c>
      <c r="AE31" s="25">
        <v>0.15</v>
      </c>
      <c r="AF31" s="25">
        <v>0.3</v>
      </c>
      <c r="AG31" s="25">
        <v>0.86</v>
      </c>
      <c r="AH31" s="25">
        <v>3.95</v>
      </c>
      <c r="AI31" s="25">
        <v>1.1299999999999999</v>
      </c>
      <c r="AJ31" s="26">
        <v>0</v>
      </c>
      <c r="AK31" s="26">
        <v>329.82</v>
      </c>
      <c r="AL31" s="26">
        <v>299.06</v>
      </c>
      <c r="AM31" s="26">
        <v>559.82000000000005</v>
      </c>
      <c r="AN31" s="26">
        <v>185.65</v>
      </c>
      <c r="AO31" s="26">
        <v>110.71</v>
      </c>
      <c r="AP31" s="26">
        <v>220.53</v>
      </c>
      <c r="AQ31" s="26">
        <v>72.11</v>
      </c>
      <c r="AR31" s="26">
        <v>346.72</v>
      </c>
      <c r="AS31" s="26">
        <v>234.65</v>
      </c>
      <c r="AT31" s="26">
        <v>282.33</v>
      </c>
      <c r="AU31" s="26">
        <v>252.38</v>
      </c>
      <c r="AV31" s="26">
        <v>140.94999999999999</v>
      </c>
      <c r="AW31" s="26">
        <v>241.72</v>
      </c>
      <c r="AX31" s="26">
        <v>2087.2600000000002</v>
      </c>
      <c r="AY31" s="26">
        <v>0.28000000000000003</v>
      </c>
      <c r="AZ31" s="26">
        <v>654.26</v>
      </c>
      <c r="BA31" s="26">
        <v>352.65</v>
      </c>
      <c r="BB31" s="26">
        <v>177.11</v>
      </c>
      <c r="BC31" s="26">
        <v>139.06</v>
      </c>
      <c r="BD31" s="26">
        <v>0.21</v>
      </c>
      <c r="BE31" s="26">
        <v>0.05</v>
      </c>
      <c r="BF31" s="26">
        <v>0.04</v>
      </c>
      <c r="BG31" s="26">
        <v>0.11</v>
      </c>
      <c r="BH31" s="26">
        <v>0.14000000000000001</v>
      </c>
      <c r="BI31" s="26">
        <v>0.44</v>
      </c>
      <c r="BJ31" s="26">
        <v>0</v>
      </c>
      <c r="BK31" s="26">
        <v>1.47</v>
      </c>
      <c r="BL31" s="26">
        <v>0</v>
      </c>
      <c r="BM31" s="26">
        <v>0.43</v>
      </c>
      <c r="BN31" s="26">
        <v>0</v>
      </c>
      <c r="BO31" s="26">
        <v>0</v>
      </c>
      <c r="BP31" s="26">
        <v>0</v>
      </c>
      <c r="BQ31" s="26">
        <v>0</v>
      </c>
      <c r="BR31" s="26">
        <v>0.17</v>
      </c>
      <c r="BS31" s="26">
        <v>1.34</v>
      </c>
      <c r="BT31" s="26">
        <v>0</v>
      </c>
      <c r="BU31" s="26">
        <v>0</v>
      </c>
      <c r="BV31" s="26">
        <v>0.39</v>
      </c>
      <c r="BW31" s="26">
        <v>0.02</v>
      </c>
      <c r="BX31" s="26">
        <v>0</v>
      </c>
      <c r="BY31" s="26">
        <v>0</v>
      </c>
      <c r="BZ31" s="26">
        <v>0</v>
      </c>
      <c r="CA31" s="26">
        <v>0</v>
      </c>
      <c r="CB31" s="26">
        <v>233</v>
      </c>
      <c r="CC31" s="13"/>
      <c r="CD31" s="13" t="e">
        <f>$I$31/$I$33*100</f>
        <v>#DIV/0!</v>
      </c>
      <c r="CE31" s="26">
        <v>58.78</v>
      </c>
      <c r="CG31" s="26">
        <v>0</v>
      </c>
      <c r="CH31" s="26">
        <v>0</v>
      </c>
      <c r="CI31" s="26">
        <v>0</v>
      </c>
      <c r="CJ31" s="26">
        <v>0</v>
      </c>
      <c r="CK31" s="26">
        <v>0</v>
      </c>
      <c r="CL31" s="26">
        <v>0</v>
      </c>
      <c r="CM31" s="26">
        <v>0</v>
      </c>
      <c r="CN31" s="26">
        <v>0</v>
      </c>
      <c r="CO31" s="26">
        <v>0</v>
      </c>
      <c r="CP31" s="26">
        <v>7.1</v>
      </c>
      <c r="CQ31" s="26">
        <v>1.1000000000000001</v>
      </c>
    </row>
    <row r="32" spans="1:95" s="26" customFormat="1" x14ac:dyDescent="0.3">
      <c r="A32" s="33"/>
      <c r="B32" s="24" t="s">
        <v>115</v>
      </c>
      <c r="C32" s="25"/>
      <c r="D32" s="25">
        <v>50.52</v>
      </c>
      <c r="E32" s="25">
        <v>20.54</v>
      </c>
      <c r="F32" s="25">
        <v>48.74</v>
      </c>
      <c r="G32" s="25">
        <v>0.08</v>
      </c>
      <c r="H32" s="25">
        <v>247.9</v>
      </c>
      <c r="I32" s="25">
        <v>1603.8</v>
      </c>
      <c r="J32" s="25">
        <v>22.41</v>
      </c>
      <c r="K32" s="25">
        <v>7.75</v>
      </c>
      <c r="L32" s="25">
        <v>22.41</v>
      </c>
      <c r="M32" s="25">
        <v>0</v>
      </c>
      <c r="N32" s="25">
        <v>61.31</v>
      </c>
      <c r="O32" s="25">
        <v>167.37</v>
      </c>
      <c r="P32" s="25">
        <v>19.22</v>
      </c>
      <c r="Q32" s="25">
        <v>0</v>
      </c>
      <c r="R32" s="25">
        <v>0</v>
      </c>
      <c r="S32" s="25">
        <v>1.8</v>
      </c>
      <c r="T32" s="25">
        <v>13.41</v>
      </c>
      <c r="U32" s="25">
        <v>2153.6799999999998</v>
      </c>
      <c r="V32" s="25">
        <v>1522.24</v>
      </c>
      <c r="W32" s="25">
        <v>346.63</v>
      </c>
      <c r="X32" s="25">
        <v>292.8</v>
      </c>
      <c r="Y32" s="25">
        <v>763.12</v>
      </c>
      <c r="Z32" s="25">
        <v>12.85</v>
      </c>
      <c r="AA32" s="25">
        <v>166.18</v>
      </c>
      <c r="AB32" s="25">
        <v>1609.72</v>
      </c>
      <c r="AC32" s="25">
        <v>576.88</v>
      </c>
      <c r="AD32" s="25">
        <v>9.11</v>
      </c>
      <c r="AE32" s="25">
        <v>0.76</v>
      </c>
      <c r="AF32" s="25">
        <v>0.66</v>
      </c>
      <c r="AG32" s="25">
        <v>10.24</v>
      </c>
      <c r="AH32" s="25">
        <v>25.01</v>
      </c>
      <c r="AI32" s="25">
        <v>11.28</v>
      </c>
      <c r="AJ32" s="26">
        <v>0.2</v>
      </c>
      <c r="AK32" s="26">
        <v>1109.1400000000001</v>
      </c>
      <c r="AL32" s="26">
        <v>926.98</v>
      </c>
      <c r="AM32" s="26">
        <v>1604.64</v>
      </c>
      <c r="AN32" s="26">
        <v>849.97</v>
      </c>
      <c r="AO32" s="26">
        <v>475.58</v>
      </c>
      <c r="AP32" s="26">
        <v>748.32</v>
      </c>
      <c r="AQ32" s="26">
        <v>300.47000000000003</v>
      </c>
      <c r="AR32" s="26">
        <v>1123.04</v>
      </c>
      <c r="AS32" s="26">
        <v>987.34</v>
      </c>
      <c r="AT32" s="26">
        <v>1578.73</v>
      </c>
      <c r="AU32" s="26">
        <v>1593.27</v>
      </c>
      <c r="AV32" s="26">
        <v>506</v>
      </c>
      <c r="AW32" s="26">
        <v>1078.05</v>
      </c>
      <c r="AX32" s="26">
        <v>5102.9799999999996</v>
      </c>
      <c r="AY32" s="26">
        <v>0.28000000000000003</v>
      </c>
      <c r="AZ32" s="26">
        <v>1392.37</v>
      </c>
      <c r="BA32" s="26">
        <v>1100.78</v>
      </c>
      <c r="BB32" s="26">
        <v>715.29</v>
      </c>
      <c r="BC32" s="26">
        <v>515.15</v>
      </c>
      <c r="BD32" s="26">
        <v>0.83</v>
      </c>
      <c r="BE32" s="26">
        <v>0.18</v>
      </c>
      <c r="BF32" s="26">
        <v>0.16</v>
      </c>
      <c r="BG32" s="26">
        <v>0.42</v>
      </c>
      <c r="BH32" s="26">
        <v>0.54</v>
      </c>
      <c r="BI32" s="26">
        <v>1.75</v>
      </c>
      <c r="BJ32" s="26">
        <v>0</v>
      </c>
      <c r="BK32" s="26">
        <v>6.65</v>
      </c>
      <c r="BL32" s="26">
        <v>0</v>
      </c>
      <c r="BM32" s="26">
        <v>2.08</v>
      </c>
      <c r="BN32" s="26">
        <v>0.04</v>
      </c>
      <c r="BO32" s="26">
        <v>0.06</v>
      </c>
      <c r="BP32" s="26">
        <v>0</v>
      </c>
      <c r="BQ32" s="26">
        <v>0</v>
      </c>
      <c r="BR32" s="26">
        <v>0.66</v>
      </c>
      <c r="BS32" s="26">
        <v>8.1999999999999993</v>
      </c>
      <c r="BT32" s="26">
        <v>0.02</v>
      </c>
      <c r="BU32" s="26">
        <v>0</v>
      </c>
      <c r="BV32" s="26">
        <v>7.26</v>
      </c>
      <c r="BW32" s="26">
        <v>0.14000000000000001</v>
      </c>
      <c r="BX32" s="26">
        <v>0</v>
      </c>
      <c r="BY32" s="26">
        <v>0</v>
      </c>
      <c r="BZ32" s="26">
        <v>0</v>
      </c>
      <c r="CA32" s="26">
        <v>0</v>
      </c>
      <c r="CB32" s="26">
        <v>1173.83</v>
      </c>
      <c r="CC32" s="13"/>
      <c r="CD32" s="13"/>
      <c r="CE32" s="26">
        <v>434.47</v>
      </c>
      <c r="CG32" s="26">
        <v>5.5</v>
      </c>
      <c r="CH32" s="26">
        <v>5.5</v>
      </c>
      <c r="CI32" s="26">
        <v>5.5</v>
      </c>
      <c r="CJ32" s="26">
        <v>825</v>
      </c>
      <c r="CK32" s="26">
        <v>282</v>
      </c>
      <c r="CL32" s="26">
        <v>553.5</v>
      </c>
      <c r="CM32" s="26">
        <v>0.7</v>
      </c>
      <c r="CN32" s="26">
        <v>0.7</v>
      </c>
      <c r="CO32" s="26">
        <v>0.7</v>
      </c>
      <c r="CP32" s="26">
        <v>26.1</v>
      </c>
      <c r="CQ32" s="26">
        <v>3.8</v>
      </c>
    </row>
    <row r="33" spans="1:95" x14ac:dyDescent="0.3">
      <c r="D33" s="49" t="s">
        <v>253</v>
      </c>
      <c r="E33" s="48"/>
      <c r="F33" s="48"/>
      <c r="G33" s="48"/>
      <c r="H33" s="48"/>
      <c r="I33" s="48"/>
    </row>
    <row r="34" spans="1:95" x14ac:dyDescent="0.3">
      <c r="D34" s="48"/>
      <c r="E34" s="48"/>
      <c r="F34" s="48"/>
      <c r="G34" s="48"/>
      <c r="H34" s="48"/>
      <c r="I34" s="48"/>
    </row>
    <row r="35" spans="1:95" x14ac:dyDescent="0.3">
      <c r="D35" s="48"/>
      <c r="E35" s="48"/>
      <c r="F35" s="48"/>
      <c r="G35" s="48"/>
      <c r="H35" s="48"/>
      <c r="I35" s="48"/>
    </row>
    <row r="37" spans="1:95" ht="29.25" customHeight="1" x14ac:dyDescent="0.3">
      <c r="A37" s="37" t="s">
        <v>93</v>
      </c>
      <c r="B37" s="36" t="s">
        <v>94</v>
      </c>
      <c r="C37" s="36" t="s">
        <v>73</v>
      </c>
      <c r="D37" s="39" t="s">
        <v>0</v>
      </c>
      <c r="E37" s="40"/>
      <c r="F37" s="39" t="s">
        <v>1</v>
      </c>
      <c r="G37" s="40"/>
      <c r="H37" s="36" t="s">
        <v>74</v>
      </c>
      <c r="I37" s="36" t="s">
        <v>95</v>
      </c>
      <c r="J37" s="10" t="s">
        <v>2</v>
      </c>
      <c r="K37" s="10" t="s">
        <v>3</v>
      </c>
      <c r="L37" s="10" t="s">
        <v>65</v>
      </c>
      <c r="M37" s="10" t="s">
        <v>4</v>
      </c>
      <c r="N37" s="10" t="s">
        <v>5</v>
      </c>
      <c r="O37" s="10" t="s">
        <v>6</v>
      </c>
      <c r="P37" s="10" t="s">
        <v>7</v>
      </c>
      <c r="Q37" s="10" t="s">
        <v>8</v>
      </c>
      <c r="R37" s="10" t="s">
        <v>9</v>
      </c>
      <c r="S37" s="10" t="s">
        <v>10</v>
      </c>
      <c r="T37" s="10" t="s">
        <v>11</v>
      </c>
      <c r="U37" s="10" t="s">
        <v>12</v>
      </c>
      <c r="V37" s="10" t="s">
        <v>13</v>
      </c>
      <c r="W37" s="36" t="s">
        <v>70</v>
      </c>
      <c r="X37" s="36"/>
      <c r="Y37" s="36"/>
      <c r="Z37" s="36"/>
      <c r="AA37" s="14" t="s">
        <v>69</v>
      </c>
      <c r="AB37" s="14"/>
      <c r="AC37" s="14"/>
      <c r="AD37" s="14"/>
      <c r="AE37" s="14"/>
      <c r="AF37" s="14"/>
      <c r="AG37" s="14"/>
      <c r="AH37" s="14"/>
      <c r="AI37" s="36" t="s">
        <v>79</v>
      </c>
      <c r="AJ37" s="15" t="s">
        <v>21</v>
      </c>
      <c r="AK37" s="15" t="s">
        <v>22</v>
      </c>
      <c r="AL37" s="15" t="s">
        <v>23</v>
      </c>
      <c r="AM37" s="15" t="s">
        <v>24</v>
      </c>
      <c r="AN37" s="15" t="s">
        <v>25</v>
      </c>
      <c r="AO37" s="15" t="s">
        <v>26</v>
      </c>
      <c r="AP37" s="15" t="s">
        <v>27</v>
      </c>
      <c r="AQ37" s="15" t="s">
        <v>28</v>
      </c>
      <c r="AR37" s="15" t="s">
        <v>29</v>
      </c>
      <c r="AS37" s="15" t="s">
        <v>30</v>
      </c>
      <c r="AT37" s="15" t="s">
        <v>31</v>
      </c>
      <c r="AU37" s="15" t="s">
        <v>32</v>
      </c>
      <c r="AV37" s="15" t="s">
        <v>33</v>
      </c>
      <c r="AW37" s="15" t="s">
        <v>34</v>
      </c>
      <c r="AX37" s="15" t="s">
        <v>35</v>
      </c>
      <c r="AY37" s="15" t="s">
        <v>36</v>
      </c>
      <c r="AZ37" s="15" t="s">
        <v>37</v>
      </c>
      <c r="BA37" s="15" t="s">
        <v>38</v>
      </c>
      <c r="BB37" s="15" t="s">
        <v>39</v>
      </c>
      <c r="BC37" s="15" t="s">
        <v>40</v>
      </c>
      <c r="BD37" s="15" t="s">
        <v>41</v>
      </c>
      <c r="BE37" s="15" t="s">
        <v>42</v>
      </c>
      <c r="BF37" s="15" t="s">
        <v>43</v>
      </c>
      <c r="BG37" s="15" t="s">
        <v>44</v>
      </c>
      <c r="BH37" s="15" t="s">
        <v>45</v>
      </c>
      <c r="BI37" s="15" t="s">
        <v>46</v>
      </c>
      <c r="BJ37" s="15" t="s">
        <v>47</v>
      </c>
      <c r="BK37" s="15" t="s">
        <v>48</v>
      </c>
      <c r="BL37" s="15" t="s">
        <v>49</v>
      </c>
      <c r="BM37" s="15" t="s">
        <v>50</v>
      </c>
      <c r="BN37" s="15" t="s">
        <v>51</v>
      </c>
      <c r="BO37" s="15" t="s">
        <v>52</v>
      </c>
      <c r="BP37" s="15" t="s">
        <v>53</v>
      </c>
      <c r="BQ37" s="15" t="s">
        <v>54</v>
      </c>
      <c r="BR37" s="15" t="s">
        <v>55</v>
      </c>
      <c r="BS37" s="15" t="s">
        <v>56</v>
      </c>
      <c r="BT37" s="15" t="s">
        <v>57</v>
      </c>
      <c r="BU37" s="15" t="s">
        <v>58</v>
      </c>
      <c r="BV37" s="15" t="s">
        <v>59</v>
      </c>
      <c r="BW37" s="15" t="s">
        <v>60</v>
      </c>
      <c r="BX37" s="15" t="s">
        <v>61</v>
      </c>
      <c r="BY37" s="15" t="s">
        <v>62</v>
      </c>
      <c r="BZ37" s="15" t="s">
        <v>63</v>
      </c>
      <c r="CA37" s="15" t="s">
        <v>64</v>
      </c>
      <c r="CB37" s="15"/>
      <c r="CC37" s="36" t="s">
        <v>80</v>
      </c>
      <c r="CD37" s="36" t="s">
        <v>81</v>
      </c>
      <c r="CE37" s="36"/>
      <c r="CF37" s="36"/>
      <c r="CG37" s="36" t="s">
        <v>82</v>
      </c>
      <c r="CH37" s="36" t="s">
        <v>83</v>
      </c>
      <c r="CI37" s="36" t="s">
        <v>84</v>
      </c>
      <c r="CJ37" s="36" t="s">
        <v>85</v>
      </c>
      <c r="CK37" s="36" t="s">
        <v>86</v>
      </c>
      <c r="CL37" s="36" t="s">
        <v>87</v>
      </c>
      <c r="CM37" s="36" t="s">
        <v>88</v>
      </c>
      <c r="CN37" s="36" t="s">
        <v>89</v>
      </c>
      <c r="CO37" s="36" t="s">
        <v>90</v>
      </c>
      <c r="CP37" s="36" t="s">
        <v>91</v>
      </c>
      <c r="CQ37" s="36" t="s">
        <v>92</v>
      </c>
    </row>
    <row r="38" spans="1:95" ht="15.75" customHeight="1" x14ac:dyDescent="0.3">
      <c r="A38" s="38"/>
      <c r="B38" s="36"/>
      <c r="C38" s="36"/>
      <c r="D38" s="41"/>
      <c r="E38" s="42"/>
      <c r="F38" s="41"/>
      <c r="G38" s="42"/>
      <c r="H38" s="36"/>
      <c r="I38" s="36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 t="s">
        <v>14</v>
      </c>
      <c r="X38" s="10" t="s">
        <v>15</v>
      </c>
      <c r="Y38" s="10" t="s">
        <v>16</v>
      </c>
      <c r="Z38" s="10" t="s">
        <v>17</v>
      </c>
      <c r="AA38" s="10" t="s">
        <v>66</v>
      </c>
      <c r="AB38" s="10" t="s">
        <v>18</v>
      </c>
      <c r="AC38" s="10" t="s">
        <v>67</v>
      </c>
      <c r="AD38" s="10" t="s">
        <v>68</v>
      </c>
      <c r="AE38" s="10" t="s">
        <v>71</v>
      </c>
      <c r="AF38" s="10" t="s">
        <v>72</v>
      </c>
      <c r="AG38" s="10" t="s">
        <v>19</v>
      </c>
      <c r="AH38" s="10" t="s">
        <v>20</v>
      </c>
      <c r="AI38" s="36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</row>
    <row r="39" spans="1:95" x14ac:dyDescent="0.3">
      <c r="B39" s="16" t="s">
        <v>98</v>
      </c>
    </row>
    <row r="40" spans="1:95" s="22" customFormat="1" x14ac:dyDescent="0.3">
      <c r="A40" s="31" t="s">
        <v>176</v>
      </c>
      <c r="B40" s="20" t="s">
        <v>99</v>
      </c>
      <c r="C40" s="21" t="str">
        <f>"30,0"</f>
        <v>30,0</v>
      </c>
      <c r="D40" s="21">
        <v>2.37</v>
      </c>
      <c r="E40" s="21">
        <v>0</v>
      </c>
      <c r="F40" s="21">
        <v>0.3</v>
      </c>
      <c r="G40" s="21">
        <v>0</v>
      </c>
      <c r="H40" s="21">
        <v>15.48</v>
      </c>
      <c r="I40" s="21">
        <v>73.649999999999991</v>
      </c>
      <c r="J40" s="21">
        <v>0.06</v>
      </c>
      <c r="K40" s="21">
        <v>0</v>
      </c>
      <c r="L40" s="21">
        <v>0.06</v>
      </c>
      <c r="M40" s="21">
        <v>0</v>
      </c>
      <c r="N40" s="21">
        <v>0.63</v>
      </c>
      <c r="O40" s="21">
        <v>13.86</v>
      </c>
      <c r="P40" s="21">
        <v>0.99</v>
      </c>
      <c r="Q40" s="21">
        <v>0</v>
      </c>
      <c r="R40" s="21">
        <v>0</v>
      </c>
      <c r="S40" s="21">
        <v>0.09</v>
      </c>
      <c r="T40" s="21">
        <v>0.45</v>
      </c>
      <c r="U40" s="21">
        <v>0</v>
      </c>
      <c r="V40" s="21">
        <v>39.9</v>
      </c>
      <c r="W40" s="21">
        <v>6.9</v>
      </c>
      <c r="X40" s="21">
        <v>9.9</v>
      </c>
      <c r="Y40" s="21">
        <v>26.1</v>
      </c>
      <c r="Z40" s="21">
        <v>0.6</v>
      </c>
      <c r="AA40" s="21">
        <v>0</v>
      </c>
      <c r="AB40" s="21">
        <v>0</v>
      </c>
      <c r="AC40" s="21">
        <v>0</v>
      </c>
      <c r="AD40" s="21">
        <v>0.39</v>
      </c>
      <c r="AE40" s="21">
        <v>0.05</v>
      </c>
      <c r="AF40" s="21">
        <v>0.02</v>
      </c>
      <c r="AG40" s="21">
        <v>0.48</v>
      </c>
      <c r="AH40" s="21">
        <v>0.93</v>
      </c>
      <c r="AI40" s="21">
        <v>0</v>
      </c>
      <c r="AJ40" s="22">
        <v>0</v>
      </c>
      <c r="AK40" s="22">
        <v>0</v>
      </c>
      <c r="AL40" s="22">
        <v>0</v>
      </c>
      <c r="AM40" s="22">
        <v>0</v>
      </c>
      <c r="AN40" s="22">
        <v>0</v>
      </c>
      <c r="AO40" s="22">
        <v>0</v>
      </c>
      <c r="AP40" s="22">
        <v>0</v>
      </c>
      <c r="AQ40" s="22">
        <v>0</v>
      </c>
      <c r="AR40" s="22">
        <v>0</v>
      </c>
      <c r="AS40" s="22">
        <v>0</v>
      </c>
      <c r="AT40" s="22">
        <v>0</v>
      </c>
      <c r="AU40" s="22">
        <v>0</v>
      </c>
      <c r="AV40" s="22">
        <v>0</v>
      </c>
      <c r="AW40" s="22">
        <v>0</v>
      </c>
      <c r="AX40" s="22">
        <v>0</v>
      </c>
      <c r="AY40" s="22">
        <v>0</v>
      </c>
      <c r="AZ40" s="22">
        <v>0</v>
      </c>
      <c r="BA40" s="22">
        <v>0</v>
      </c>
      <c r="BB40" s="22">
        <v>0</v>
      </c>
      <c r="BC40" s="22">
        <v>0</v>
      </c>
      <c r="BD40" s="22">
        <v>0</v>
      </c>
      <c r="BE40" s="22">
        <v>0</v>
      </c>
      <c r="BF40" s="22">
        <v>0</v>
      </c>
      <c r="BG40" s="22">
        <v>0</v>
      </c>
      <c r="BH40" s="22">
        <v>0</v>
      </c>
      <c r="BI40" s="22">
        <v>0</v>
      </c>
      <c r="BJ40" s="22">
        <v>0</v>
      </c>
      <c r="BK40" s="22">
        <v>0</v>
      </c>
      <c r="BL40" s="22">
        <v>0</v>
      </c>
      <c r="BM40" s="22">
        <v>0</v>
      </c>
      <c r="BN40" s="22">
        <v>0</v>
      </c>
      <c r="BO40" s="22">
        <v>0</v>
      </c>
      <c r="BP40" s="22">
        <v>0</v>
      </c>
      <c r="BQ40" s="22">
        <v>0</v>
      </c>
      <c r="BR40" s="22">
        <v>0</v>
      </c>
      <c r="BS40" s="22">
        <v>0</v>
      </c>
      <c r="BT40" s="22">
        <v>0</v>
      </c>
      <c r="BU40" s="22">
        <v>0</v>
      </c>
      <c r="BV40" s="22">
        <v>0</v>
      </c>
      <c r="BW40" s="22">
        <v>0</v>
      </c>
      <c r="BX40" s="22">
        <v>0</v>
      </c>
      <c r="BY40" s="22">
        <v>0</v>
      </c>
      <c r="BZ40" s="22">
        <v>0</v>
      </c>
      <c r="CA40" s="22">
        <v>0</v>
      </c>
      <c r="CB40" s="22">
        <v>11.31</v>
      </c>
      <c r="CC40" s="23"/>
      <c r="CD40" s="23"/>
      <c r="CE40" s="22">
        <v>0</v>
      </c>
      <c r="CG40" s="22">
        <v>0</v>
      </c>
      <c r="CH40" s="22">
        <v>0</v>
      </c>
      <c r="CI40" s="22">
        <v>0</v>
      </c>
      <c r="CJ40" s="22">
        <v>0</v>
      </c>
      <c r="CK40" s="22">
        <v>0</v>
      </c>
      <c r="CL40" s="22">
        <v>0</v>
      </c>
      <c r="CM40" s="22">
        <v>0</v>
      </c>
      <c r="CN40" s="22">
        <v>0</v>
      </c>
      <c r="CO40" s="22">
        <v>0</v>
      </c>
      <c r="CP40" s="22">
        <v>0</v>
      </c>
      <c r="CQ40" s="22">
        <v>0</v>
      </c>
    </row>
    <row r="41" spans="1:95" s="22" customFormat="1" x14ac:dyDescent="0.3">
      <c r="A41" s="31" t="s">
        <v>191</v>
      </c>
      <c r="B41" s="20" t="s">
        <v>116</v>
      </c>
      <c r="C41" s="21" t="str">
        <f>"10,0"</f>
        <v>10,0</v>
      </c>
      <c r="D41" s="21">
        <v>2.63</v>
      </c>
      <c r="E41" s="21">
        <v>2.63</v>
      </c>
      <c r="F41" s="21">
        <v>2.66</v>
      </c>
      <c r="G41" s="21">
        <v>0</v>
      </c>
      <c r="H41" s="21">
        <v>0</v>
      </c>
      <c r="I41" s="21">
        <v>35.06</v>
      </c>
      <c r="J41" s="21">
        <v>1.53</v>
      </c>
      <c r="K41" s="21">
        <v>0</v>
      </c>
      <c r="L41" s="21">
        <v>1.53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0.2</v>
      </c>
      <c r="T41" s="21">
        <v>0.43</v>
      </c>
      <c r="U41" s="21">
        <v>0</v>
      </c>
      <c r="V41" s="21">
        <v>10</v>
      </c>
      <c r="W41" s="21">
        <v>100</v>
      </c>
      <c r="X41" s="21">
        <v>5.5</v>
      </c>
      <c r="Y41" s="21">
        <v>60</v>
      </c>
      <c r="Z41" s="21">
        <v>7.0000000000000007E-2</v>
      </c>
      <c r="AA41" s="21">
        <v>21</v>
      </c>
      <c r="AB41" s="21">
        <v>17</v>
      </c>
      <c r="AC41" s="21">
        <v>23.8</v>
      </c>
      <c r="AD41" s="21">
        <v>0.04</v>
      </c>
      <c r="AE41" s="21">
        <v>0</v>
      </c>
      <c r="AF41" s="21">
        <v>0.04</v>
      </c>
      <c r="AG41" s="21">
        <v>0.02</v>
      </c>
      <c r="AH41" s="21">
        <v>0.68</v>
      </c>
      <c r="AI41" s="21">
        <v>7.0000000000000007E-2</v>
      </c>
      <c r="AJ41" s="22">
        <v>0</v>
      </c>
      <c r="AK41" s="22">
        <v>157</v>
      </c>
      <c r="AL41" s="22">
        <v>117</v>
      </c>
      <c r="AM41" s="22">
        <v>230</v>
      </c>
      <c r="AN41" s="22">
        <v>158</v>
      </c>
      <c r="AO41" s="22">
        <v>56</v>
      </c>
      <c r="AP41" s="22">
        <v>95</v>
      </c>
      <c r="AQ41" s="22">
        <v>70</v>
      </c>
      <c r="AR41" s="22">
        <v>134</v>
      </c>
      <c r="AS41" s="22">
        <v>76</v>
      </c>
      <c r="AT41" s="22">
        <v>87</v>
      </c>
      <c r="AU41" s="22">
        <v>156</v>
      </c>
      <c r="AV41" s="22">
        <v>70</v>
      </c>
      <c r="AW41" s="22">
        <v>51</v>
      </c>
      <c r="AX41" s="22">
        <v>517</v>
      </c>
      <c r="AY41" s="22">
        <v>0</v>
      </c>
      <c r="AZ41" s="22">
        <v>273</v>
      </c>
      <c r="BA41" s="22">
        <v>129</v>
      </c>
      <c r="BB41" s="22">
        <v>139</v>
      </c>
      <c r="BC41" s="22">
        <v>21.5</v>
      </c>
      <c r="BD41" s="22">
        <v>0</v>
      </c>
      <c r="BE41" s="22">
        <v>0.01</v>
      </c>
      <c r="BF41" s="22">
        <v>0.04</v>
      </c>
      <c r="BG41" s="22">
        <v>0.11</v>
      </c>
      <c r="BH41" s="22">
        <v>0.13</v>
      </c>
      <c r="BI41" s="22">
        <v>0.33</v>
      </c>
      <c r="BJ41" s="22">
        <v>0.04</v>
      </c>
      <c r="BK41" s="22">
        <v>0.7</v>
      </c>
      <c r="BL41" s="22">
        <v>0.01</v>
      </c>
      <c r="BM41" s="22">
        <v>0.16</v>
      </c>
      <c r="BN41" s="22">
        <v>0.01</v>
      </c>
      <c r="BO41" s="22">
        <v>0</v>
      </c>
      <c r="BP41" s="22">
        <v>0</v>
      </c>
      <c r="BQ41" s="22">
        <v>0</v>
      </c>
      <c r="BR41" s="22">
        <v>7.0000000000000007E-2</v>
      </c>
      <c r="BS41" s="22">
        <v>0.52</v>
      </c>
      <c r="BT41" s="22">
        <v>0</v>
      </c>
      <c r="BU41" s="22">
        <v>0</v>
      </c>
      <c r="BV41" s="22">
        <v>7.0000000000000007E-2</v>
      </c>
      <c r="BW41" s="22">
        <v>0</v>
      </c>
      <c r="BX41" s="22">
        <v>0</v>
      </c>
      <c r="BY41" s="22">
        <v>0</v>
      </c>
      <c r="BZ41" s="22">
        <v>0</v>
      </c>
      <c r="CA41" s="22">
        <v>0</v>
      </c>
      <c r="CB41" s="22">
        <v>4.08</v>
      </c>
      <c r="CC41" s="23"/>
      <c r="CD41" s="23"/>
      <c r="CE41" s="22">
        <v>23.83</v>
      </c>
      <c r="CG41" s="22">
        <v>0</v>
      </c>
      <c r="CH41" s="22">
        <v>0</v>
      </c>
      <c r="CI41" s="22">
        <v>0</v>
      </c>
      <c r="CJ41" s="22">
        <v>0</v>
      </c>
      <c r="CK41" s="22">
        <v>0</v>
      </c>
      <c r="CL41" s="22">
        <v>0</v>
      </c>
      <c r="CM41" s="22">
        <v>0</v>
      </c>
      <c r="CN41" s="22">
        <v>0</v>
      </c>
      <c r="CO41" s="22">
        <v>0</v>
      </c>
      <c r="CP41" s="22">
        <v>0</v>
      </c>
      <c r="CQ41" s="22">
        <v>0</v>
      </c>
    </row>
    <row r="42" spans="1:95" s="22" customFormat="1" ht="31.2" x14ac:dyDescent="0.3">
      <c r="A42" s="31" t="s">
        <v>192</v>
      </c>
      <c r="B42" s="20" t="s">
        <v>117</v>
      </c>
      <c r="C42" s="21" t="str">
        <f>"180,0/5,0"</f>
        <v>180,0/5,0</v>
      </c>
      <c r="D42" s="21">
        <v>7.22</v>
      </c>
      <c r="E42" s="21">
        <v>2.4900000000000002</v>
      </c>
      <c r="F42" s="21">
        <v>9.15</v>
      </c>
      <c r="G42" s="21">
        <v>0</v>
      </c>
      <c r="H42" s="21">
        <v>32.96</v>
      </c>
      <c r="I42" s="21">
        <v>239.32677315199999</v>
      </c>
      <c r="J42" s="21">
        <v>5.01</v>
      </c>
      <c r="K42" s="21">
        <v>0.13</v>
      </c>
      <c r="L42" s="21">
        <v>5.01</v>
      </c>
      <c r="M42" s="21">
        <v>0</v>
      </c>
      <c r="N42" s="21">
        <v>9.1</v>
      </c>
      <c r="O42" s="21">
        <v>21.7</v>
      </c>
      <c r="P42" s="21">
        <v>2.17</v>
      </c>
      <c r="Q42" s="21">
        <v>0</v>
      </c>
      <c r="R42" s="21">
        <v>0</v>
      </c>
      <c r="S42" s="21">
        <v>0.09</v>
      </c>
      <c r="T42" s="21">
        <v>2.0099999999999998</v>
      </c>
      <c r="U42" s="21">
        <v>317.23</v>
      </c>
      <c r="V42" s="21">
        <v>257.10000000000002</v>
      </c>
      <c r="W42" s="21">
        <v>122.75</v>
      </c>
      <c r="X42" s="21">
        <v>57.9</v>
      </c>
      <c r="Y42" s="21">
        <v>183.78</v>
      </c>
      <c r="Z42" s="21">
        <v>1.48</v>
      </c>
      <c r="AA42" s="21">
        <v>47.22</v>
      </c>
      <c r="AB42" s="21">
        <v>24.28</v>
      </c>
      <c r="AC42" s="21">
        <v>52.14</v>
      </c>
      <c r="AD42" s="21">
        <v>0.69</v>
      </c>
      <c r="AE42" s="21">
        <v>0.16</v>
      </c>
      <c r="AF42" s="21">
        <v>0.14000000000000001</v>
      </c>
      <c r="AG42" s="21">
        <v>0.35</v>
      </c>
      <c r="AH42" s="21">
        <v>2.56</v>
      </c>
      <c r="AI42" s="21">
        <v>0.18</v>
      </c>
      <c r="AJ42" s="22">
        <v>0</v>
      </c>
      <c r="AK42" s="22">
        <v>216.4</v>
      </c>
      <c r="AL42" s="22">
        <v>154.12</v>
      </c>
      <c r="AM42" s="22">
        <v>246.24</v>
      </c>
      <c r="AN42" s="22">
        <v>162.72</v>
      </c>
      <c r="AO42" s="22">
        <v>47.41</v>
      </c>
      <c r="AP42" s="22">
        <v>147.44999999999999</v>
      </c>
      <c r="AQ42" s="22">
        <v>76.23</v>
      </c>
      <c r="AR42" s="22">
        <v>207.57</v>
      </c>
      <c r="AS42" s="22">
        <v>187.78</v>
      </c>
      <c r="AT42" s="22">
        <v>283.52999999999997</v>
      </c>
      <c r="AU42" s="22">
        <v>353.65</v>
      </c>
      <c r="AV42" s="22">
        <v>94.81</v>
      </c>
      <c r="AW42" s="22">
        <v>392.19</v>
      </c>
      <c r="AX42" s="22">
        <v>752.7</v>
      </c>
      <c r="AY42" s="22">
        <v>0</v>
      </c>
      <c r="AZ42" s="22">
        <v>247.72</v>
      </c>
      <c r="BA42" s="22">
        <v>199.12</v>
      </c>
      <c r="BB42" s="22">
        <v>171.46</v>
      </c>
      <c r="BC42" s="22">
        <v>108.63</v>
      </c>
      <c r="BD42" s="22">
        <v>0.18</v>
      </c>
      <c r="BE42" s="22">
        <v>0.04</v>
      </c>
      <c r="BF42" s="22">
        <v>0.04</v>
      </c>
      <c r="BG42" s="22">
        <v>0.09</v>
      </c>
      <c r="BH42" s="22">
        <v>0.12</v>
      </c>
      <c r="BI42" s="22">
        <v>0.39</v>
      </c>
      <c r="BJ42" s="22">
        <v>0</v>
      </c>
      <c r="BK42" s="22">
        <v>1.71</v>
      </c>
      <c r="BL42" s="22">
        <v>0</v>
      </c>
      <c r="BM42" s="22">
        <v>0.39</v>
      </c>
      <c r="BN42" s="22">
        <v>0</v>
      </c>
      <c r="BO42" s="22">
        <v>0</v>
      </c>
      <c r="BP42" s="22">
        <v>0</v>
      </c>
      <c r="BQ42" s="22">
        <v>0</v>
      </c>
      <c r="BR42" s="22">
        <v>0.14000000000000001</v>
      </c>
      <c r="BS42" s="22">
        <v>1.94</v>
      </c>
      <c r="BT42" s="22">
        <v>0</v>
      </c>
      <c r="BU42" s="22">
        <v>0</v>
      </c>
      <c r="BV42" s="22">
        <v>0.92</v>
      </c>
      <c r="BW42" s="22">
        <v>0.02</v>
      </c>
      <c r="BX42" s="22">
        <v>0</v>
      </c>
      <c r="BY42" s="22">
        <v>0</v>
      </c>
      <c r="BZ42" s="22">
        <v>0</v>
      </c>
      <c r="CA42" s="22">
        <v>0</v>
      </c>
      <c r="CB42" s="22">
        <v>142.93</v>
      </c>
      <c r="CC42" s="23"/>
      <c r="CD42" s="23"/>
      <c r="CE42" s="22">
        <v>51.27</v>
      </c>
      <c r="CG42" s="22">
        <v>0</v>
      </c>
      <c r="CH42" s="22">
        <v>0</v>
      </c>
      <c r="CI42" s="22">
        <v>0</v>
      </c>
      <c r="CJ42" s="22">
        <v>0</v>
      </c>
      <c r="CK42" s="22">
        <v>0</v>
      </c>
      <c r="CL42" s="22">
        <v>0</v>
      </c>
      <c r="CM42" s="22">
        <v>0</v>
      </c>
      <c r="CN42" s="22">
        <v>0</v>
      </c>
      <c r="CO42" s="22">
        <v>0</v>
      </c>
      <c r="CP42" s="22">
        <v>4.8</v>
      </c>
      <c r="CQ42" s="22">
        <v>0.7</v>
      </c>
    </row>
    <row r="43" spans="1:95" s="15" customFormat="1" x14ac:dyDescent="0.3">
      <c r="A43" s="32" t="s">
        <v>193</v>
      </c>
      <c r="B43" s="17" t="s">
        <v>118</v>
      </c>
      <c r="C43" s="18" t="str">
        <f>"180,0"</f>
        <v>180,0</v>
      </c>
      <c r="D43" s="18">
        <v>2.58</v>
      </c>
      <c r="E43" s="18">
        <v>2.74</v>
      </c>
      <c r="F43" s="18">
        <v>2.5299999999999998</v>
      </c>
      <c r="G43" s="18">
        <v>0</v>
      </c>
      <c r="H43" s="18">
        <v>13.42</v>
      </c>
      <c r="I43" s="18">
        <v>84.385719359999996</v>
      </c>
      <c r="J43" s="18">
        <v>1.8</v>
      </c>
      <c r="K43" s="18">
        <v>0</v>
      </c>
      <c r="L43" s="18">
        <v>1.8</v>
      </c>
      <c r="M43" s="18">
        <v>0</v>
      </c>
      <c r="N43" s="18">
        <v>13.42</v>
      </c>
      <c r="O43" s="18">
        <v>0</v>
      </c>
      <c r="P43" s="18">
        <v>0</v>
      </c>
      <c r="Q43" s="18">
        <v>0</v>
      </c>
      <c r="R43" s="18">
        <v>0</v>
      </c>
      <c r="S43" s="18">
        <v>0.09</v>
      </c>
      <c r="T43" s="18">
        <v>0.64</v>
      </c>
      <c r="U43" s="18">
        <v>45.09</v>
      </c>
      <c r="V43" s="18">
        <v>115.87</v>
      </c>
      <c r="W43" s="18">
        <v>95.28</v>
      </c>
      <c r="X43" s="18">
        <v>10.96</v>
      </c>
      <c r="Y43" s="18">
        <v>70.47</v>
      </c>
      <c r="Z43" s="18">
        <v>0.1</v>
      </c>
      <c r="AA43" s="18">
        <v>10.8</v>
      </c>
      <c r="AB43" s="18">
        <v>7.2</v>
      </c>
      <c r="AC43" s="18">
        <v>19.8</v>
      </c>
      <c r="AD43" s="18">
        <v>0</v>
      </c>
      <c r="AE43" s="18">
        <v>0.03</v>
      </c>
      <c r="AF43" s="18">
        <v>0.11</v>
      </c>
      <c r="AG43" s="18">
        <v>0.08</v>
      </c>
      <c r="AH43" s="18">
        <v>0.72</v>
      </c>
      <c r="AI43" s="18">
        <v>0.47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15">
        <v>0</v>
      </c>
      <c r="AW43" s="15">
        <v>0</v>
      </c>
      <c r="AX43" s="15">
        <v>0</v>
      </c>
      <c r="AY43" s="15">
        <v>0</v>
      </c>
      <c r="AZ43" s="15">
        <v>0</v>
      </c>
      <c r="BA43" s="15">
        <v>0</v>
      </c>
      <c r="BB43" s="15">
        <v>0</v>
      </c>
      <c r="BC43" s="15">
        <v>0</v>
      </c>
      <c r="BD43" s="15">
        <v>0</v>
      </c>
      <c r="BE43" s="15">
        <v>0</v>
      </c>
      <c r="BF43" s="15">
        <v>0</v>
      </c>
      <c r="BG43" s="15">
        <v>0</v>
      </c>
      <c r="BH43" s="15">
        <v>0</v>
      </c>
      <c r="BI43" s="15">
        <v>0</v>
      </c>
      <c r="BJ43" s="15">
        <v>0</v>
      </c>
      <c r="BK43" s="15">
        <v>0</v>
      </c>
      <c r="BL43" s="15">
        <v>0</v>
      </c>
      <c r="BM43" s="15">
        <v>0</v>
      </c>
      <c r="BN43" s="15">
        <v>0</v>
      </c>
      <c r="BO43" s="15">
        <v>0</v>
      </c>
      <c r="BP43" s="15">
        <v>0</v>
      </c>
      <c r="BQ43" s="15">
        <v>0</v>
      </c>
      <c r="BR43" s="15">
        <v>0</v>
      </c>
      <c r="BS43" s="15">
        <v>0</v>
      </c>
      <c r="BT43" s="15">
        <v>0</v>
      </c>
      <c r="BU43" s="15">
        <v>0</v>
      </c>
      <c r="BV43" s="15">
        <v>0</v>
      </c>
      <c r="BW43" s="15">
        <v>0</v>
      </c>
      <c r="BX43" s="15">
        <v>0</v>
      </c>
      <c r="BY43" s="15">
        <v>0</v>
      </c>
      <c r="BZ43" s="15">
        <v>0</v>
      </c>
      <c r="CA43" s="15">
        <v>0</v>
      </c>
      <c r="CB43" s="15">
        <v>178.57</v>
      </c>
      <c r="CC43" s="19"/>
      <c r="CD43" s="19"/>
      <c r="CE43" s="15">
        <v>12</v>
      </c>
      <c r="CG43" s="15">
        <v>0</v>
      </c>
      <c r="CH43" s="15">
        <v>0</v>
      </c>
      <c r="CI43" s="15">
        <v>0</v>
      </c>
      <c r="CJ43" s="15">
        <v>0</v>
      </c>
      <c r="CK43" s="15">
        <v>0</v>
      </c>
      <c r="CL43" s="15">
        <v>0</v>
      </c>
      <c r="CM43" s="15">
        <v>0</v>
      </c>
      <c r="CN43" s="15">
        <v>0</v>
      </c>
      <c r="CO43" s="15">
        <v>0</v>
      </c>
      <c r="CP43" s="15">
        <v>9</v>
      </c>
      <c r="CQ43" s="15">
        <v>0</v>
      </c>
    </row>
    <row r="44" spans="1:95" s="26" customFormat="1" x14ac:dyDescent="0.3">
      <c r="A44" s="33"/>
      <c r="B44" s="24" t="s">
        <v>103</v>
      </c>
      <c r="C44" s="25"/>
      <c r="D44" s="25">
        <v>14.79</v>
      </c>
      <c r="E44" s="25">
        <v>7.86</v>
      </c>
      <c r="F44" s="25">
        <v>14.64</v>
      </c>
      <c r="G44" s="25">
        <v>0</v>
      </c>
      <c r="H44" s="25">
        <v>61.86</v>
      </c>
      <c r="I44" s="25">
        <v>432.42</v>
      </c>
      <c r="J44" s="25">
        <v>8.4</v>
      </c>
      <c r="K44" s="25">
        <v>0.13</v>
      </c>
      <c r="L44" s="25">
        <v>8.4</v>
      </c>
      <c r="M44" s="25">
        <v>0</v>
      </c>
      <c r="N44" s="25">
        <v>23.15</v>
      </c>
      <c r="O44" s="25">
        <v>35.56</v>
      </c>
      <c r="P44" s="25">
        <v>3.16</v>
      </c>
      <c r="Q44" s="25">
        <v>0</v>
      </c>
      <c r="R44" s="25">
        <v>0</v>
      </c>
      <c r="S44" s="25">
        <v>0.47</v>
      </c>
      <c r="T44" s="25">
        <v>3.53</v>
      </c>
      <c r="U44" s="25">
        <v>362.32</v>
      </c>
      <c r="V44" s="25">
        <v>422.87</v>
      </c>
      <c r="W44" s="25">
        <v>324.93</v>
      </c>
      <c r="X44" s="25">
        <v>84.26</v>
      </c>
      <c r="Y44" s="25">
        <v>340.35</v>
      </c>
      <c r="Z44" s="25">
        <v>2.25</v>
      </c>
      <c r="AA44" s="25">
        <v>79.02</v>
      </c>
      <c r="AB44" s="25">
        <v>48.48</v>
      </c>
      <c r="AC44" s="25">
        <v>95.74</v>
      </c>
      <c r="AD44" s="25">
        <v>1.1200000000000001</v>
      </c>
      <c r="AE44" s="25">
        <v>0.23</v>
      </c>
      <c r="AF44" s="25">
        <v>0.31</v>
      </c>
      <c r="AG44" s="25">
        <v>0.94</v>
      </c>
      <c r="AH44" s="25">
        <v>4.8899999999999997</v>
      </c>
      <c r="AI44" s="25">
        <v>0.72</v>
      </c>
      <c r="AJ44" s="26">
        <v>0</v>
      </c>
      <c r="AK44" s="26">
        <v>373.4</v>
      </c>
      <c r="AL44" s="26">
        <v>271.12</v>
      </c>
      <c r="AM44" s="26">
        <v>476.24</v>
      </c>
      <c r="AN44" s="26">
        <v>320.72000000000003</v>
      </c>
      <c r="AO44" s="26">
        <v>103.41</v>
      </c>
      <c r="AP44" s="26">
        <v>242.45</v>
      </c>
      <c r="AQ44" s="26">
        <v>146.22999999999999</v>
      </c>
      <c r="AR44" s="26">
        <v>341.57</v>
      </c>
      <c r="AS44" s="26">
        <v>263.77999999999997</v>
      </c>
      <c r="AT44" s="26">
        <v>370.53</v>
      </c>
      <c r="AU44" s="26">
        <v>509.65</v>
      </c>
      <c r="AV44" s="26">
        <v>164.81</v>
      </c>
      <c r="AW44" s="26">
        <v>443.19</v>
      </c>
      <c r="AX44" s="26">
        <v>1269.7</v>
      </c>
      <c r="AY44" s="26">
        <v>0</v>
      </c>
      <c r="AZ44" s="26">
        <v>520.72</v>
      </c>
      <c r="BA44" s="26">
        <v>328.12</v>
      </c>
      <c r="BB44" s="26">
        <v>310.45999999999998</v>
      </c>
      <c r="BC44" s="26">
        <v>130.13</v>
      </c>
      <c r="BD44" s="26">
        <v>0.18</v>
      </c>
      <c r="BE44" s="26">
        <v>0.05</v>
      </c>
      <c r="BF44" s="26">
        <v>7.0000000000000007E-2</v>
      </c>
      <c r="BG44" s="26">
        <v>0.2</v>
      </c>
      <c r="BH44" s="26">
        <v>0.25</v>
      </c>
      <c r="BI44" s="26">
        <v>0.73</v>
      </c>
      <c r="BJ44" s="26">
        <v>0.04</v>
      </c>
      <c r="BK44" s="26">
        <v>2.41</v>
      </c>
      <c r="BL44" s="26">
        <v>0.01</v>
      </c>
      <c r="BM44" s="26">
        <v>0.55000000000000004</v>
      </c>
      <c r="BN44" s="26">
        <v>0.01</v>
      </c>
      <c r="BO44" s="26">
        <v>0</v>
      </c>
      <c r="BP44" s="26">
        <v>0</v>
      </c>
      <c r="BQ44" s="26">
        <v>0</v>
      </c>
      <c r="BR44" s="26">
        <v>0.21</v>
      </c>
      <c r="BS44" s="26">
        <v>2.46</v>
      </c>
      <c r="BT44" s="26">
        <v>0</v>
      </c>
      <c r="BU44" s="26">
        <v>0</v>
      </c>
      <c r="BV44" s="26">
        <v>0.99</v>
      </c>
      <c r="BW44" s="26">
        <v>0.02</v>
      </c>
      <c r="BX44" s="26">
        <v>0</v>
      </c>
      <c r="BY44" s="26">
        <v>0</v>
      </c>
      <c r="BZ44" s="26">
        <v>0</v>
      </c>
      <c r="CA44" s="26">
        <v>0</v>
      </c>
      <c r="CB44" s="26">
        <v>336.89</v>
      </c>
      <c r="CC44" s="13"/>
      <c r="CD44" s="13" t="e">
        <f>$I$44/$I$62*100</f>
        <v>#DIV/0!</v>
      </c>
      <c r="CE44" s="26">
        <v>87.1</v>
      </c>
      <c r="CG44" s="26">
        <v>0</v>
      </c>
      <c r="CH44" s="26">
        <v>0</v>
      </c>
      <c r="CI44" s="26">
        <v>0</v>
      </c>
      <c r="CJ44" s="26">
        <v>0</v>
      </c>
      <c r="CK44" s="26">
        <v>0</v>
      </c>
      <c r="CL44" s="26">
        <v>0</v>
      </c>
      <c r="CM44" s="26">
        <v>0</v>
      </c>
      <c r="CN44" s="26">
        <v>0</v>
      </c>
      <c r="CO44" s="26">
        <v>0</v>
      </c>
      <c r="CP44" s="26">
        <v>13.8</v>
      </c>
      <c r="CQ44" s="26">
        <v>0.7</v>
      </c>
    </row>
    <row r="45" spans="1:95" x14ac:dyDescent="0.3">
      <c r="B45" s="16" t="s">
        <v>182</v>
      </c>
    </row>
    <row r="46" spans="1:95" s="15" customFormat="1" x14ac:dyDescent="0.3">
      <c r="A46" s="32" t="s">
        <v>184</v>
      </c>
      <c r="B46" s="17" t="s">
        <v>194</v>
      </c>
      <c r="C46" s="18" t="str">
        <f>"100,0"</f>
        <v>100,0</v>
      </c>
      <c r="D46" s="18">
        <v>0.4</v>
      </c>
      <c r="E46" s="18">
        <v>0</v>
      </c>
      <c r="F46" s="18">
        <v>0.4</v>
      </c>
      <c r="G46" s="18">
        <v>0.4</v>
      </c>
      <c r="H46" s="18">
        <v>11.6</v>
      </c>
      <c r="I46" s="18">
        <v>48.68</v>
      </c>
      <c r="J46" s="18">
        <v>0.1</v>
      </c>
      <c r="K46" s="18">
        <v>0</v>
      </c>
      <c r="L46" s="18">
        <v>0</v>
      </c>
      <c r="M46" s="18">
        <v>0</v>
      </c>
      <c r="N46" s="18">
        <v>9</v>
      </c>
      <c r="O46" s="18">
        <v>0.8</v>
      </c>
      <c r="P46" s="18">
        <v>1.8</v>
      </c>
      <c r="Q46" s="18">
        <v>0</v>
      </c>
      <c r="R46" s="18">
        <v>0</v>
      </c>
      <c r="S46" s="18">
        <v>0.8</v>
      </c>
      <c r="T46" s="18">
        <v>0.5</v>
      </c>
      <c r="U46" s="18">
        <v>26</v>
      </c>
      <c r="V46" s="18">
        <v>278</v>
      </c>
      <c r="W46" s="18">
        <v>16</v>
      </c>
      <c r="X46" s="18">
        <v>9</v>
      </c>
      <c r="Y46" s="18">
        <v>11</v>
      </c>
      <c r="Z46" s="18">
        <v>2.2000000000000002</v>
      </c>
      <c r="AA46" s="18">
        <v>0</v>
      </c>
      <c r="AB46" s="18">
        <v>30</v>
      </c>
      <c r="AC46" s="18">
        <v>5</v>
      </c>
      <c r="AD46" s="18">
        <v>0.2</v>
      </c>
      <c r="AE46" s="18">
        <v>0.03</v>
      </c>
      <c r="AF46" s="18">
        <v>0.02</v>
      </c>
      <c r="AG46" s="18">
        <v>0.3</v>
      </c>
      <c r="AH46" s="18">
        <v>0.4</v>
      </c>
      <c r="AI46" s="18">
        <v>10</v>
      </c>
      <c r="AJ46" s="15">
        <v>0</v>
      </c>
      <c r="AK46" s="15">
        <v>12</v>
      </c>
      <c r="AL46" s="15">
        <v>13</v>
      </c>
      <c r="AM46" s="15">
        <v>19</v>
      </c>
      <c r="AN46" s="15">
        <v>18</v>
      </c>
      <c r="AO46" s="15">
        <v>3</v>
      </c>
      <c r="AP46" s="15">
        <v>11</v>
      </c>
      <c r="AQ46" s="15">
        <v>3</v>
      </c>
      <c r="AR46" s="15">
        <v>9</v>
      </c>
      <c r="AS46" s="15">
        <v>17</v>
      </c>
      <c r="AT46" s="15">
        <v>10</v>
      </c>
      <c r="AU46" s="15">
        <v>78</v>
      </c>
      <c r="AV46" s="15">
        <v>7</v>
      </c>
      <c r="AW46" s="15">
        <v>14</v>
      </c>
      <c r="AX46" s="15">
        <v>42</v>
      </c>
      <c r="AY46" s="15">
        <v>0</v>
      </c>
      <c r="AZ46" s="15">
        <v>13</v>
      </c>
      <c r="BA46" s="15">
        <v>16</v>
      </c>
      <c r="BB46" s="15">
        <v>6</v>
      </c>
      <c r="BC46" s="15">
        <v>5</v>
      </c>
      <c r="BD46" s="15">
        <v>0</v>
      </c>
      <c r="BE46" s="15">
        <v>0</v>
      </c>
      <c r="BF46" s="15">
        <v>0</v>
      </c>
      <c r="BG46" s="15">
        <v>0</v>
      </c>
      <c r="BH46" s="15">
        <v>0</v>
      </c>
      <c r="BI46" s="15">
        <v>0</v>
      </c>
      <c r="BJ46" s="15">
        <v>0</v>
      </c>
      <c r="BK46" s="15">
        <v>0</v>
      </c>
      <c r="BL46" s="15">
        <v>0</v>
      </c>
      <c r="BM46" s="15">
        <v>0</v>
      </c>
      <c r="BN46" s="15">
        <v>0</v>
      </c>
      <c r="BO46" s="15">
        <v>0</v>
      </c>
      <c r="BP46" s="15">
        <v>0</v>
      </c>
      <c r="BQ46" s="15">
        <v>0</v>
      </c>
      <c r="BR46" s="15">
        <v>0</v>
      </c>
      <c r="BS46" s="15">
        <v>0</v>
      </c>
      <c r="BT46" s="15">
        <v>0</v>
      </c>
      <c r="BU46" s="15">
        <v>0</v>
      </c>
      <c r="BV46" s="15">
        <v>0</v>
      </c>
      <c r="BW46" s="15">
        <v>0</v>
      </c>
      <c r="BX46" s="15">
        <v>0</v>
      </c>
      <c r="BY46" s="15">
        <v>0</v>
      </c>
      <c r="BZ46" s="15">
        <v>0</v>
      </c>
      <c r="CA46" s="15">
        <v>0</v>
      </c>
      <c r="CB46" s="15">
        <v>86.3</v>
      </c>
      <c r="CC46" s="19"/>
      <c r="CD46" s="19"/>
      <c r="CE46" s="15">
        <v>5</v>
      </c>
      <c r="CG46" s="15">
        <v>2</v>
      </c>
      <c r="CH46" s="15">
        <v>2</v>
      </c>
      <c r="CI46" s="15">
        <v>2</v>
      </c>
      <c r="CJ46" s="15">
        <v>150</v>
      </c>
      <c r="CK46" s="15">
        <v>150</v>
      </c>
      <c r="CL46" s="15">
        <v>150</v>
      </c>
      <c r="CM46" s="15">
        <v>46.8</v>
      </c>
      <c r="CN46" s="15">
        <v>46.8</v>
      </c>
      <c r="CO46" s="15">
        <v>46.8</v>
      </c>
      <c r="CP46" s="15">
        <v>0</v>
      </c>
      <c r="CQ46" s="15">
        <v>0</v>
      </c>
    </row>
    <row r="47" spans="1:95" s="26" customFormat="1" x14ac:dyDescent="0.3">
      <c r="A47" s="33"/>
      <c r="B47" s="24" t="s">
        <v>183</v>
      </c>
      <c r="C47" s="25"/>
      <c r="D47" s="25">
        <v>0.4</v>
      </c>
      <c r="E47" s="25">
        <v>0</v>
      </c>
      <c r="F47" s="25">
        <v>0.4</v>
      </c>
      <c r="G47" s="25">
        <v>0.4</v>
      </c>
      <c r="H47" s="25">
        <v>11.6</v>
      </c>
      <c r="I47" s="25">
        <v>48.68</v>
      </c>
      <c r="J47" s="25">
        <v>0.1</v>
      </c>
      <c r="K47" s="25">
        <v>0</v>
      </c>
      <c r="L47" s="25">
        <v>0</v>
      </c>
      <c r="M47" s="25">
        <v>0</v>
      </c>
      <c r="N47" s="25">
        <v>9</v>
      </c>
      <c r="O47" s="25">
        <v>0.8</v>
      </c>
      <c r="P47" s="25">
        <v>1.8</v>
      </c>
      <c r="Q47" s="25">
        <v>0</v>
      </c>
      <c r="R47" s="25">
        <v>0</v>
      </c>
      <c r="S47" s="25">
        <v>0.8</v>
      </c>
      <c r="T47" s="25">
        <v>0.5</v>
      </c>
      <c r="U47" s="25">
        <v>26</v>
      </c>
      <c r="V47" s="25">
        <v>278</v>
      </c>
      <c r="W47" s="25">
        <v>16</v>
      </c>
      <c r="X47" s="25">
        <v>9</v>
      </c>
      <c r="Y47" s="25">
        <v>11</v>
      </c>
      <c r="Z47" s="25">
        <v>2.2000000000000002</v>
      </c>
      <c r="AA47" s="25">
        <v>0</v>
      </c>
      <c r="AB47" s="25">
        <v>30</v>
      </c>
      <c r="AC47" s="25">
        <v>5</v>
      </c>
      <c r="AD47" s="25">
        <v>0.2</v>
      </c>
      <c r="AE47" s="25">
        <v>0.03</v>
      </c>
      <c r="AF47" s="25">
        <v>0.02</v>
      </c>
      <c r="AG47" s="25">
        <v>0.3</v>
      </c>
      <c r="AH47" s="25">
        <v>0.4</v>
      </c>
      <c r="AI47" s="25">
        <v>10</v>
      </c>
      <c r="AJ47" s="26">
        <v>0</v>
      </c>
      <c r="AK47" s="26">
        <v>12</v>
      </c>
      <c r="AL47" s="26">
        <v>13</v>
      </c>
      <c r="AM47" s="26">
        <v>19</v>
      </c>
      <c r="AN47" s="26">
        <v>18</v>
      </c>
      <c r="AO47" s="26">
        <v>3</v>
      </c>
      <c r="AP47" s="26">
        <v>11</v>
      </c>
      <c r="AQ47" s="26">
        <v>3</v>
      </c>
      <c r="AR47" s="26">
        <v>9</v>
      </c>
      <c r="AS47" s="26">
        <v>17</v>
      </c>
      <c r="AT47" s="26">
        <v>10</v>
      </c>
      <c r="AU47" s="26">
        <v>78</v>
      </c>
      <c r="AV47" s="26">
        <v>7</v>
      </c>
      <c r="AW47" s="26">
        <v>14</v>
      </c>
      <c r="AX47" s="26">
        <v>42</v>
      </c>
      <c r="AY47" s="26">
        <v>0</v>
      </c>
      <c r="AZ47" s="26">
        <v>13</v>
      </c>
      <c r="BA47" s="26">
        <v>16</v>
      </c>
      <c r="BB47" s="26">
        <v>6</v>
      </c>
      <c r="BC47" s="26">
        <v>5</v>
      </c>
      <c r="BD47" s="26">
        <v>0</v>
      </c>
      <c r="BE47" s="26">
        <v>0</v>
      </c>
      <c r="BF47" s="26">
        <v>0</v>
      </c>
      <c r="BG47" s="26">
        <v>0</v>
      </c>
      <c r="BH47" s="26">
        <v>0</v>
      </c>
      <c r="BI47" s="26">
        <v>0</v>
      </c>
      <c r="BJ47" s="26">
        <v>0</v>
      </c>
      <c r="BK47" s="26">
        <v>0</v>
      </c>
      <c r="BL47" s="26">
        <v>0</v>
      </c>
      <c r="BM47" s="26">
        <v>0</v>
      </c>
      <c r="BN47" s="26">
        <v>0</v>
      </c>
      <c r="BO47" s="26">
        <v>0</v>
      </c>
      <c r="BP47" s="26">
        <v>0</v>
      </c>
      <c r="BQ47" s="26">
        <v>0</v>
      </c>
      <c r="BR47" s="26">
        <v>0</v>
      </c>
      <c r="BS47" s="26">
        <v>0</v>
      </c>
      <c r="BT47" s="26">
        <v>0</v>
      </c>
      <c r="BU47" s="26">
        <v>0</v>
      </c>
      <c r="BV47" s="26">
        <v>0</v>
      </c>
      <c r="BW47" s="26">
        <v>0</v>
      </c>
      <c r="BX47" s="26">
        <v>0</v>
      </c>
      <c r="BY47" s="26">
        <v>0</v>
      </c>
      <c r="BZ47" s="26">
        <v>0</v>
      </c>
      <c r="CA47" s="26">
        <v>0</v>
      </c>
      <c r="CB47" s="26">
        <v>86.3</v>
      </c>
      <c r="CC47" s="13"/>
      <c r="CD47" s="13" t="e">
        <f>$I$47/$I$62*100</f>
        <v>#DIV/0!</v>
      </c>
      <c r="CE47" s="26">
        <v>5</v>
      </c>
      <c r="CG47" s="26">
        <v>2</v>
      </c>
      <c r="CH47" s="26">
        <v>2</v>
      </c>
      <c r="CI47" s="26">
        <v>2</v>
      </c>
      <c r="CJ47" s="26">
        <v>150</v>
      </c>
      <c r="CK47" s="26">
        <v>150</v>
      </c>
      <c r="CL47" s="26">
        <v>150</v>
      </c>
      <c r="CM47" s="26">
        <v>46.8</v>
      </c>
      <c r="CN47" s="26">
        <v>46.8</v>
      </c>
      <c r="CO47" s="26">
        <v>46.8</v>
      </c>
      <c r="CP47" s="26">
        <v>0</v>
      </c>
      <c r="CQ47" s="26">
        <v>0</v>
      </c>
    </row>
    <row r="48" spans="1:95" x14ac:dyDescent="0.3">
      <c r="B48" s="16" t="s">
        <v>104</v>
      </c>
    </row>
    <row r="49" spans="1:95" s="22" customFormat="1" x14ac:dyDescent="0.3">
      <c r="A49" s="31" t="s">
        <v>195</v>
      </c>
      <c r="B49" s="20" t="s">
        <v>119</v>
      </c>
      <c r="C49" s="34">
        <v>60</v>
      </c>
      <c r="D49" s="21">
        <v>1.35</v>
      </c>
      <c r="E49" s="21">
        <v>0</v>
      </c>
      <c r="F49" s="21">
        <v>2.56</v>
      </c>
      <c r="G49" s="21">
        <v>0</v>
      </c>
      <c r="H49" s="21">
        <v>9.34</v>
      </c>
      <c r="I49" s="21">
        <v>62.904559480000003</v>
      </c>
      <c r="J49" s="21">
        <v>0</v>
      </c>
      <c r="K49" s="21">
        <v>0</v>
      </c>
      <c r="L49" s="21">
        <v>0</v>
      </c>
      <c r="M49" s="21">
        <v>0</v>
      </c>
      <c r="N49" s="21">
        <v>4.45</v>
      </c>
      <c r="O49" s="21">
        <v>3.14</v>
      </c>
      <c r="P49" s="21">
        <v>1.74</v>
      </c>
      <c r="Q49" s="21">
        <v>0</v>
      </c>
      <c r="R49" s="21">
        <v>0</v>
      </c>
      <c r="S49" s="21">
        <v>0.38</v>
      </c>
      <c r="T49" s="21">
        <v>1.87</v>
      </c>
      <c r="U49" s="21">
        <v>328.99</v>
      </c>
      <c r="V49" s="21">
        <v>255.21</v>
      </c>
      <c r="W49" s="21">
        <v>26.26</v>
      </c>
      <c r="X49" s="21">
        <v>17.989999999999998</v>
      </c>
      <c r="Y49" s="21">
        <v>39.619999999999997</v>
      </c>
      <c r="Z49" s="21">
        <v>0.74</v>
      </c>
      <c r="AA49" s="21">
        <v>0</v>
      </c>
      <c r="AB49" s="21">
        <v>1186</v>
      </c>
      <c r="AC49" s="21">
        <v>201.68</v>
      </c>
      <c r="AD49" s="21">
        <v>0.14000000000000001</v>
      </c>
      <c r="AE49" s="21">
        <v>0.04</v>
      </c>
      <c r="AF49" s="21">
        <v>0.03</v>
      </c>
      <c r="AG49" s="21">
        <v>0.46</v>
      </c>
      <c r="AH49" s="21">
        <v>0.68</v>
      </c>
      <c r="AI49" s="21">
        <v>11.56</v>
      </c>
      <c r="AJ49" s="22">
        <v>0</v>
      </c>
      <c r="AK49" s="22">
        <v>12.01</v>
      </c>
      <c r="AL49" s="22">
        <v>12.26</v>
      </c>
      <c r="AM49" s="22">
        <v>14.17</v>
      </c>
      <c r="AN49" s="22">
        <v>17.260000000000002</v>
      </c>
      <c r="AO49" s="22">
        <v>3.82</v>
      </c>
      <c r="AP49" s="22">
        <v>10.93</v>
      </c>
      <c r="AQ49" s="22">
        <v>2.7</v>
      </c>
      <c r="AR49" s="22">
        <v>9.66</v>
      </c>
      <c r="AS49" s="22">
        <v>10.59</v>
      </c>
      <c r="AT49" s="22">
        <v>14.77</v>
      </c>
      <c r="AU49" s="22">
        <v>61.46</v>
      </c>
      <c r="AV49" s="22">
        <v>3.46</v>
      </c>
      <c r="AW49" s="22">
        <v>8.44</v>
      </c>
      <c r="AX49" s="22">
        <v>63.34</v>
      </c>
      <c r="AY49" s="22">
        <v>0</v>
      </c>
      <c r="AZ49" s="22">
        <v>9.85</v>
      </c>
      <c r="BA49" s="22">
        <v>12.5</v>
      </c>
      <c r="BB49" s="22">
        <v>9.1199999999999992</v>
      </c>
      <c r="BC49" s="22">
        <v>3.38</v>
      </c>
      <c r="BD49" s="22">
        <v>0</v>
      </c>
      <c r="BE49" s="22">
        <v>0</v>
      </c>
      <c r="BF49" s="22">
        <v>0</v>
      </c>
      <c r="BG49" s="22">
        <v>0</v>
      </c>
      <c r="BH49" s="22">
        <v>0</v>
      </c>
      <c r="BI49" s="22">
        <v>0</v>
      </c>
      <c r="BJ49" s="22">
        <v>0</v>
      </c>
      <c r="BK49" s="22">
        <v>0</v>
      </c>
      <c r="BL49" s="22">
        <v>0</v>
      </c>
      <c r="BM49" s="22">
        <v>0</v>
      </c>
      <c r="BN49" s="22">
        <v>0</v>
      </c>
      <c r="BO49" s="22">
        <v>0</v>
      </c>
      <c r="BP49" s="22">
        <v>0</v>
      </c>
      <c r="BQ49" s="22">
        <v>0</v>
      </c>
      <c r="BR49" s="22">
        <v>0</v>
      </c>
      <c r="BS49" s="22">
        <v>0</v>
      </c>
      <c r="BT49" s="22">
        <v>0</v>
      </c>
      <c r="BU49" s="22">
        <v>0</v>
      </c>
      <c r="BV49" s="22">
        <v>0.01</v>
      </c>
      <c r="BW49" s="22">
        <v>0</v>
      </c>
      <c r="BX49" s="22">
        <v>0</v>
      </c>
      <c r="BY49" s="22">
        <v>0</v>
      </c>
      <c r="BZ49" s="22">
        <v>0</v>
      </c>
      <c r="CA49" s="22">
        <v>0</v>
      </c>
      <c r="CB49" s="22">
        <v>78.319999999999993</v>
      </c>
      <c r="CC49" s="23"/>
      <c r="CD49" s="23"/>
      <c r="CE49" s="22">
        <v>197.67</v>
      </c>
      <c r="CG49" s="22">
        <v>0</v>
      </c>
      <c r="CH49" s="22">
        <v>0</v>
      </c>
      <c r="CI49" s="22">
        <v>0</v>
      </c>
      <c r="CJ49" s="22">
        <v>0</v>
      </c>
      <c r="CK49" s="22">
        <v>0</v>
      </c>
      <c r="CL49" s="22">
        <v>0</v>
      </c>
      <c r="CM49" s="22">
        <v>0</v>
      </c>
      <c r="CN49" s="22">
        <v>0</v>
      </c>
      <c r="CO49" s="22">
        <v>0</v>
      </c>
      <c r="CP49" s="22">
        <v>0.5</v>
      </c>
      <c r="CQ49" s="22">
        <v>0.2</v>
      </c>
    </row>
    <row r="50" spans="1:95" s="22" customFormat="1" x14ac:dyDescent="0.3">
      <c r="A50" s="31" t="s">
        <v>196</v>
      </c>
      <c r="B50" s="20" t="s">
        <v>120</v>
      </c>
      <c r="C50" s="34">
        <v>180</v>
      </c>
      <c r="D50" s="21">
        <v>3.17</v>
      </c>
      <c r="E50" s="21">
        <v>0.01</v>
      </c>
      <c r="F50" s="21">
        <v>2.58</v>
      </c>
      <c r="G50" s="21">
        <v>0.42</v>
      </c>
      <c r="H50" s="21">
        <v>25.85</v>
      </c>
      <c r="I50" s="21">
        <v>136.14851231999998</v>
      </c>
      <c r="J50" s="21">
        <v>1.68</v>
      </c>
      <c r="K50" s="21">
        <v>7.0000000000000007E-2</v>
      </c>
      <c r="L50" s="21">
        <v>1.58</v>
      </c>
      <c r="M50" s="21">
        <v>0</v>
      </c>
      <c r="N50" s="21">
        <v>2.87</v>
      </c>
      <c r="O50" s="21">
        <v>20.309999999999999</v>
      </c>
      <c r="P50" s="21">
        <v>2.66</v>
      </c>
      <c r="Q50" s="21">
        <v>0</v>
      </c>
      <c r="R50" s="21">
        <v>0</v>
      </c>
      <c r="S50" s="21">
        <v>0.25</v>
      </c>
      <c r="T50" s="21">
        <v>1.71</v>
      </c>
      <c r="U50" s="21">
        <v>123.93</v>
      </c>
      <c r="V50" s="21">
        <v>538.01</v>
      </c>
      <c r="W50" s="21">
        <v>19.86</v>
      </c>
      <c r="X50" s="21">
        <v>28.87</v>
      </c>
      <c r="Y50" s="21">
        <v>94.63</v>
      </c>
      <c r="Z50" s="21">
        <v>1.1100000000000001</v>
      </c>
      <c r="AA50" s="21">
        <v>10.199999999999999</v>
      </c>
      <c r="AB50" s="21">
        <v>1176.1199999999999</v>
      </c>
      <c r="AC50" s="21">
        <v>261.69</v>
      </c>
      <c r="AD50" s="21">
        <v>0.33</v>
      </c>
      <c r="AE50" s="21">
        <v>0.1</v>
      </c>
      <c r="AF50" s="21">
        <v>7.0000000000000007E-2</v>
      </c>
      <c r="AG50" s="21">
        <v>1.31</v>
      </c>
      <c r="AH50" s="21">
        <v>2.37</v>
      </c>
      <c r="AI50" s="21">
        <v>8.4</v>
      </c>
      <c r="AJ50" s="22">
        <v>0</v>
      </c>
      <c r="AK50" s="22">
        <v>69.849999999999994</v>
      </c>
      <c r="AL50" s="22">
        <v>77.95</v>
      </c>
      <c r="AM50" s="22">
        <v>106.63</v>
      </c>
      <c r="AN50" s="22">
        <v>93.03</v>
      </c>
      <c r="AO50" s="22">
        <v>23.87</v>
      </c>
      <c r="AP50" s="22">
        <v>64.209999999999994</v>
      </c>
      <c r="AQ50" s="22">
        <v>30.96</v>
      </c>
      <c r="AR50" s="22">
        <v>93.09</v>
      </c>
      <c r="AS50" s="22">
        <v>94.45</v>
      </c>
      <c r="AT50" s="22">
        <v>181.04</v>
      </c>
      <c r="AU50" s="22">
        <v>145.93</v>
      </c>
      <c r="AV50" s="22">
        <v>31.75</v>
      </c>
      <c r="AW50" s="22">
        <v>73.39</v>
      </c>
      <c r="AX50" s="22">
        <v>588.76</v>
      </c>
      <c r="AY50" s="22">
        <v>0</v>
      </c>
      <c r="AZ50" s="22">
        <v>139.56</v>
      </c>
      <c r="BA50" s="22">
        <v>75.260000000000005</v>
      </c>
      <c r="BB50" s="22">
        <v>54.63</v>
      </c>
      <c r="BC50" s="22">
        <v>32.43</v>
      </c>
      <c r="BD50" s="22">
        <v>0.09</v>
      </c>
      <c r="BE50" s="22">
        <v>0.02</v>
      </c>
      <c r="BF50" s="22">
        <v>0.02</v>
      </c>
      <c r="BG50" s="22">
        <v>0.05</v>
      </c>
      <c r="BH50" s="22">
        <v>0.06</v>
      </c>
      <c r="BI50" s="22">
        <v>0.2</v>
      </c>
      <c r="BJ50" s="22">
        <v>0</v>
      </c>
      <c r="BK50" s="22">
        <v>0.72</v>
      </c>
      <c r="BL50" s="22">
        <v>0</v>
      </c>
      <c r="BM50" s="22">
        <v>0.21</v>
      </c>
      <c r="BN50" s="22">
        <v>0</v>
      </c>
      <c r="BO50" s="22">
        <v>0</v>
      </c>
      <c r="BP50" s="22">
        <v>0</v>
      </c>
      <c r="BQ50" s="22">
        <v>0</v>
      </c>
      <c r="BR50" s="22">
        <v>0.08</v>
      </c>
      <c r="BS50" s="22">
        <v>0.72</v>
      </c>
      <c r="BT50" s="22">
        <v>0</v>
      </c>
      <c r="BU50" s="22">
        <v>0</v>
      </c>
      <c r="BV50" s="22">
        <v>0.15</v>
      </c>
      <c r="BW50" s="22">
        <v>0</v>
      </c>
      <c r="BX50" s="22">
        <v>0</v>
      </c>
      <c r="BY50" s="22">
        <v>0</v>
      </c>
      <c r="BZ50" s="22">
        <v>0</v>
      </c>
      <c r="CA50" s="22">
        <v>0</v>
      </c>
      <c r="CB50" s="22">
        <v>314.48</v>
      </c>
      <c r="CC50" s="23"/>
      <c r="CD50" s="23"/>
      <c r="CE50" s="22">
        <v>206.21</v>
      </c>
      <c r="CG50" s="22">
        <v>0</v>
      </c>
      <c r="CH50" s="22">
        <v>0</v>
      </c>
      <c r="CI50" s="22">
        <v>0</v>
      </c>
      <c r="CJ50" s="22">
        <v>0</v>
      </c>
      <c r="CK50" s="22">
        <v>0</v>
      </c>
      <c r="CL50" s="22">
        <v>0</v>
      </c>
      <c r="CM50" s="22">
        <v>0</v>
      </c>
      <c r="CN50" s="22">
        <v>0</v>
      </c>
      <c r="CO50" s="22">
        <v>0</v>
      </c>
      <c r="CP50" s="22">
        <v>0</v>
      </c>
      <c r="CQ50" s="22">
        <v>0.3</v>
      </c>
    </row>
    <row r="51" spans="1:95" s="22" customFormat="1" x14ac:dyDescent="0.3">
      <c r="A51" s="31" t="s">
        <v>197</v>
      </c>
      <c r="B51" s="20" t="s">
        <v>121</v>
      </c>
      <c r="C51" s="21" t="str">
        <f>"130,0/5,0"</f>
        <v>130,0/5,0</v>
      </c>
      <c r="D51" s="21">
        <v>4.7300000000000004</v>
      </c>
      <c r="E51" s="21">
        <v>0.03</v>
      </c>
      <c r="F51" s="21">
        <v>4.1500000000000004</v>
      </c>
      <c r="G51" s="21">
        <v>0</v>
      </c>
      <c r="H51" s="21">
        <v>30.43</v>
      </c>
      <c r="I51" s="21">
        <v>177.5444085</v>
      </c>
      <c r="J51" s="21">
        <v>2.77</v>
      </c>
      <c r="K51" s="21">
        <v>0.13</v>
      </c>
      <c r="L51" s="21">
        <v>0.09</v>
      </c>
      <c r="M51" s="21">
        <v>0</v>
      </c>
      <c r="N51" s="21">
        <v>0.86</v>
      </c>
      <c r="O51" s="21">
        <v>28.03</v>
      </c>
      <c r="P51" s="21">
        <v>1.53</v>
      </c>
      <c r="Q51" s="21">
        <v>0</v>
      </c>
      <c r="R51" s="21">
        <v>0</v>
      </c>
      <c r="S51" s="21">
        <v>0</v>
      </c>
      <c r="T51" s="21">
        <v>0.24</v>
      </c>
      <c r="U51" s="21">
        <v>1.72</v>
      </c>
      <c r="V51" s="21">
        <v>49.91</v>
      </c>
      <c r="W51" s="21">
        <v>8.14</v>
      </c>
      <c r="X51" s="21">
        <v>6.33</v>
      </c>
      <c r="Y51" s="21">
        <v>35.270000000000003</v>
      </c>
      <c r="Z51" s="21">
        <v>0.64</v>
      </c>
      <c r="AA51" s="21">
        <v>17.7</v>
      </c>
      <c r="AB51" s="21">
        <v>15.2</v>
      </c>
      <c r="AC51" s="21">
        <v>32.65</v>
      </c>
      <c r="AD51" s="21">
        <v>0.73</v>
      </c>
      <c r="AE51" s="21">
        <v>0.06</v>
      </c>
      <c r="AF51" s="21">
        <v>0.02</v>
      </c>
      <c r="AG51" s="21">
        <v>0.44</v>
      </c>
      <c r="AH51" s="21">
        <v>1.33</v>
      </c>
      <c r="AI51" s="21">
        <v>0</v>
      </c>
      <c r="AJ51" s="22">
        <v>0</v>
      </c>
      <c r="AK51" s="22">
        <v>204.81</v>
      </c>
      <c r="AL51" s="22">
        <v>187.22</v>
      </c>
      <c r="AM51" s="22">
        <v>350.78</v>
      </c>
      <c r="AN51" s="22">
        <v>109.52</v>
      </c>
      <c r="AO51" s="22">
        <v>66.81</v>
      </c>
      <c r="AP51" s="22">
        <v>135.71</v>
      </c>
      <c r="AQ51" s="22">
        <v>44.47</v>
      </c>
      <c r="AR51" s="22">
        <v>217.64</v>
      </c>
      <c r="AS51" s="22">
        <v>143.88999999999999</v>
      </c>
      <c r="AT51" s="22">
        <v>173.54</v>
      </c>
      <c r="AU51" s="22">
        <v>148.82</v>
      </c>
      <c r="AV51" s="22">
        <v>87.43</v>
      </c>
      <c r="AW51" s="22">
        <v>152.11000000000001</v>
      </c>
      <c r="AX51" s="22">
        <v>1336.04</v>
      </c>
      <c r="AY51" s="22">
        <v>0</v>
      </c>
      <c r="AZ51" s="22">
        <v>420.98</v>
      </c>
      <c r="BA51" s="22">
        <v>218.01</v>
      </c>
      <c r="BB51" s="22">
        <v>109.43</v>
      </c>
      <c r="BC51" s="22">
        <v>86.68</v>
      </c>
      <c r="BD51" s="22">
        <v>0.16</v>
      </c>
      <c r="BE51" s="22">
        <v>0.04</v>
      </c>
      <c r="BF51" s="22">
        <v>0.03</v>
      </c>
      <c r="BG51" s="22">
        <v>0.08</v>
      </c>
      <c r="BH51" s="22">
        <v>0.11</v>
      </c>
      <c r="BI51" s="22">
        <v>0.34</v>
      </c>
      <c r="BJ51" s="22">
        <v>0</v>
      </c>
      <c r="BK51" s="22">
        <v>1.1499999999999999</v>
      </c>
      <c r="BL51" s="22">
        <v>0</v>
      </c>
      <c r="BM51" s="22">
        <v>0.33</v>
      </c>
      <c r="BN51" s="22">
        <v>0</v>
      </c>
      <c r="BO51" s="22">
        <v>0</v>
      </c>
      <c r="BP51" s="22">
        <v>0</v>
      </c>
      <c r="BQ51" s="22">
        <v>0.04</v>
      </c>
      <c r="BR51" s="22">
        <v>0.13</v>
      </c>
      <c r="BS51" s="22">
        <v>1.01</v>
      </c>
      <c r="BT51" s="22">
        <v>0</v>
      </c>
      <c r="BU51" s="22">
        <v>0</v>
      </c>
      <c r="BV51" s="22">
        <v>0.23</v>
      </c>
      <c r="BW51" s="22">
        <v>0.01</v>
      </c>
      <c r="BX51" s="22">
        <v>0</v>
      </c>
      <c r="BY51" s="22">
        <v>0</v>
      </c>
      <c r="BZ51" s="22">
        <v>0</v>
      </c>
      <c r="CA51" s="22">
        <v>0</v>
      </c>
      <c r="CB51" s="22">
        <v>6.72</v>
      </c>
      <c r="CC51" s="23"/>
      <c r="CD51" s="23"/>
      <c r="CE51" s="22">
        <v>20.23</v>
      </c>
      <c r="CG51" s="22">
        <v>0</v>
      </c>
      <c r="CH51" s="22">
        <v>0</v>
      </c>
      <c r="CI51" s="22">
        <v>0</v>
      </c>
      <c r="CJ51" s="22">
        <v>0</v>
      </c>
      <c r="CK51" s="22">
        <v>0</v>
      </c>
      <c r="CL51" s="22">
        <v>0</v>
      </c>
      <c r="CM51" s="22">
        <v>0</v>
      </c>
      <c r="CN51" s="22">
        <v>0</v>
      </c>
      <c r="CO51" s="22">
        <v>0</v>
      </c>
      <c r="CP51" s="22">
        <v>0</v>
      </c>
      <c r="CQ51" s="22">
        <v>0</v>
      </c>
    </row>
    <row r="52" spans="1:95" s="22" customFormat="1" x14ac:dyDescent="0.3">
      <c r="A52" s="31" t="s">
        <v>198</v>
      </c>
      <c r="B52" s="20" t="s">
        <v>246</v>
      </c>
      <c r="C52" s="21" t="str">
        <f>"70,0"</f>
        <v>70,0</v>
      </c>
      <c r="D52" s="21">
        <v>9.67</v>
      </c>
      <c r="E52" s="21">
        <v>9.2799999999999994</v>
      </c>
      <c r="F52" s="21">
        <v>10.119999999999999</v>
      </c>
      <c r="G52" s="21">
        <v>2.39</v>
      </c>
      <c r="H52" s="21">
        <v>2.4900000000000002</v>
      </c>
      <c r="I52" s="21">
        <v>139.32330573000002</v>
      </c>
      <c r="J52" s="21">
        <v>3.93</v>
      </c>
      <c r="K52" s="21">
        <v>0</v>
      </c>
      <c r="L52" s="21">
        <v>3.93</v>
      </c>
      <c r="M52" s="21">
        <v>0</v>
      </c>
      <c r="N52" s="21">
        <v>0.89</v>
      </c>
      <c r="O52" s="21">
        <v>1.32</v>
      </c>
      <c r="P52" s="21">
        <v>0.28000000000000003</v>
      </c>
      <c r="Q52" s="21">
        <v>0</v>
      </c>
      <c r="R52" s="21">
        <v>0</v>
      </c>
      <c r="S52" s="21">
        <v>0.05</v>
      </c>
      <c r="T52" s="21">
        <v>0.93</v>
      </c>
      <c r="U52" s="21">
        <v>108.5</v>
      </c>
      <c r="V52" s="21">
        <v>191.44</v>
      </c>
      <c r="W52" s="21">
        <v>7.99</v>
      </c>
      <c r="X52" s="21">
        <v>13.04</v>
      </c>
      <c r="Y52" s="21">
        <v>100.11</v>
      </c>
      <c r="Z52" s="21">
        <v>1.47</v>
      </c>
      <c r="AA52" s="21">
        <v>0</v>
      </c>
      <c r="AB52" s="21">
        <v>27.85</v>
      </c>
      <c r="AC52" s="21">
        <v>6.83</v>
      </c>
      <c r="AD52" s="21">
        <v>0.28000000000000003</v>
      </c>
      <c r="AE52" s="21">
        <v>0.02</v>
      </c>
      <c r="AF52" s="21">
        <v>0.06</v>
      </c>
      <c r="AG52" s="21">
        <v>1.93</v>
      </c>
      <c r="AH52" s="21">
        <v>4.66</v>
      </c>
      <c r="AI52" s="21">
        <v>0.16</v>
      </c>
      <c r="AJ52" s="22">
        <v>0</v>
      </c>
      <c r="AK52" s="22">
        <v>525.38</v>
      </c>
      <c r="AL52" s="22">
        <v>398.35</v>
      </c>
      <c r="AM52" s="22">
        <v>752.76</v>
      </c>
      <c r="AN52" s="22">
        <v>797.73</v>
      </c>
      <c r="AO52" s="22">
        <v>224.96</v>
      </c>
      <c r="AP52" s="22">
        <v>406.6</v>
      </c>
      <c r="AQ52" s="22">
        <v>106.68</v>
      </c>
      <c r="AR52" s="22">
        <v>406.15</v>
      </c>
      <c r="AS52" s="22">
        <v>548.19000000000005</v>
      </c>
      <c r="AT52" s="22">
        <v>528.04</v>
      </c>
      <c r="AU52" s="22">
        <v>890.25</v>
      </c>
      <c r="AV52" s="22">
        <v>358.1</v>
      </c>
      <c r="AW52" s="22">
        <v>474.2</v>
      </c>
      <c r="AX52" s="22">
        <v>1591.44</v>
      </c>
      <c r="AY52" s="22">
        <v>144.72999999999999</v>
      </c>
      <c r="AZ52" s="22">
        <v>360.06</v>
      </c>
      <c r="BA52" s="22">
        <v>398.66</v>
      </c>
      <c r="BB52" s="22">
        <v>333.08</v>
      </c>
      <c r="BC52" s="22">
        <v>133.01</v>
      </c>
      <c r="BD52" s="22">
        <v>0</v>
      </c>
      <c r="BE52" s="22">
        <v>0</v>
      </c>
      <c r="BF52" s="22">
        <v>0</v>
      </c>
      <c r="BG52" s="22">
        <v>0</v>
      </c>
      <c r="BH52" s="22">
        <v>0</v>
      </c>
      <c r="BI52" s="22">
        <v>0</v>
      </c>
      <c r="BJ52" s="22">
        <v>0</v>
      </c>
      <c r="BK52" s="22">
        <v>0</v>
      </c>
      <c r="BL52" s="22">
        <v>0</v>
      </c>
      <c r="BM52" s="22">
        <v>0</v>
      </c>
      <c r="BN52" s="22">
        <v>0</v>
      </c>
      <c r="BO52" s="22">
        <v>0</v>
      </c>
      <c r="BP52" s="22">
        <v>0</v>
      </c>
      <c r="BQ52" s="22">
        <v>0</v>
      </c>
      <c r="BR52" s="22">
        <v>0</v>
      </c>
      <c r="BS52" s="22">
        <v>0</v>
      </c>
      <c r="BT52" s="22">
        <v>0</v>
      </c>
      <c r="BU52" s="22">
        <v>0</v>
      </c>
      <c r="BV52" s="22">
        <v>0.01</v>
      </c>
      <c r="BW52" s="22">
        <v>0</v>
      </c>
      <c r="BX52" s="22">
        <v>0</v>
      </c>
      <c r="BY52" s="22">
        <v>0</v>
      </c>
      <c r="BZ52" s="22">
        <v>0</v>
      </c>
      <c r="CA52" s="22">
        <v>0</v>
      </c>
      <c r="CB52" s="22">
        <v>37.56</v>
      </c>
      <c r="CC52" s="23"/>
      <c r="CD52" s="23"/>
      <c r="CE52" s="22">
        <v>4.6399999999999997</v>
      </c>
      <c r="CG52" s="22">
        <v>0</v>
      </c>
      <c r="CH52" s="22">
        <v>0</v>
      </c>
      <c r="CI52" s="22">
        <v>0</v>
      </c>
      <c r="CJ52" s="22">
        <v>0</v>
      </c>
      <c r="CK52" s="22">
        <v>0</v>
      </c>
      <c r="CL52" s="22">
        <v>0</v>
      </c>
      <c r="CM52" s="22">
        <v>0</v>
      </c>
      <c r="CN52" s="22">
        <v>0</v>
      </c>
      <c r="CO52" s="22">
        <v>0</v>
      </c>
      <c r="CP52" s="22">
        <v>0</v>
      </c>
      <c r="CQ52" s="22">
        <v>0.28999999999999998</v>
      </c>
    </row>
    <row r="53" spans="1:95" s="22" customFormat="1" x14ac:dyDescent="0.3">
      <c r="A53" s="31" t="s">
        <v>199</v>
      </c>
      <c r="B53" s="20" t="s">
        <v>122</v>
      </c>
      <c r="C53" s="21" t="str">
        <f>"180,0"</f>
        <v>180,0</v>
      </c>
      <c r="D53" s="21">
        <v>0.48</v>
      </c>
      <c r="E53" s="21">
        <v>0.16</v>
      </c>
      <c r="F53" s="21">
        <v>0.06</v>
      </c>
      <c r="G53" s="21">
        <v>0</v>
      </c>
      <c r="H53" s="21">
        <v>29</v>
      </c>
      <c r="I53" s="21">
        <v>110.56529959199999</v>
      </c>
      <c r="J53" s="21">
        <v>0</v>
      </c>
      <c r="K53" s="21">
        <v>0</v>
      </c>
      <c r="L53" s="21">
        <v>0</v>
      </c>
      <c r="M53" s="21">
        <v>0</v>
      </c>
      <c r="N53" s="21">
        <v>27.6</v>
      </c>
      <c r="O53" s="21">
        <v>0.23</v>
      </c>
      <c r="P53" s="21">
        <v>1.17</v>
      </c>
      <c r="Q53" s="21">
        <v>0</v>
      </c>
      <c r="R53" s="21">
        <v>0</v>
      </c>
      <c r="S53" s="21">
        <v>0</v>
      </c>
      <c r="T53" s="21">
        <v>0.34</v>
      </c>
      <c r="U53" s="21">
        <v>0.18</v>
      </c>
      <c r="V53" s="21">
        <v>112.07</v>
      </c>
      <c r="W53" s="21">
        <v>12.78</v>
      </c>
      <c r="X53" s="21">
        <v>7.26</v>
      </c>
      <c r="Y53" s="21">
        <v>9.5299999999999994</v>
      </c>
      <c r="Z53" s="21">
        <v>0.8</v>
      </c>
      <c r="AA53" s="21">
        <v>0</v>
      </c>
      <c r="AB53" s="21">
        <v>103.81</v>
      </c>
      <c r="AC53" s="21">
        <v>0</v>
      </c>
      <c r="AD53" s="21">
        <v>0</v>
      </c>
      <c r="AE53" s="21">
        <v>0.06</v>
      </c>
      <c r="AF53" s="21">
        <v>0.17</v>
      </c>
      <c r="AG53" s="21">
        <v>0.27</v>
      </c>
      <c r="AH53" s="21">
        <v>0</v>
      </c>
      <c r="AI53" s="21">
        <v>0.1</v>
      </c>
      <c r="AJ53" s="22">
        <v>0</v>
      </c>
      <c r="AK53" s="22">
        <v>0</v>
      </c>
      <c r="AL53" s="22">
        <v>0</v>
      </c>
      <c r="AM53" s="22">
        <v>0</v>
      </c>
      <c r="AN53" s="22">
        <v>0</v>
      </c>
      <c r="AO53" s="22">
        <v>0</v>
      </c>
      <c r="AP53" s="22">
        <v>0</v>
      </c>
      <c r="AQ53" s="22">
        <v>0</v>
      </c>
      <c r="AR53" s="22">
        <v>0</v>
      </c>
      <c r="AS53" s="22">
        <v>0</v>
      </c>
      <c r="AT53" s="22">
        <v>0</v>
      </c>
      <c r="AU53" s="22">
        <v>0</v>
      </c>
      <c r="AV53" s="22">
        <v>0</v>
      </c>
      <c r="AW53" s="22">
        <v>0</v>
      </c>
      <c r="AX53" s="22">
        <v>0</v>
      </c>
      <c r="AY53" s="22">
        <v>0</v>
      </c>
      <c r="AZ53" s="22">
        <v>0</v>
      </c>
      <c r="BA53" s="22">
        <v>0</v>
      </c>
      <c r="BB53" s="22">
        <v>0</v>
      </c>
      <c r="BC53" s="22">
        <v>0</v>
      </c>
      <c r="BD53" s="22">
        <v>0</v>
      </c>
      <c r="BE53" s="22">
        <v>0</v>
      </c>
      <c r="BF53" s="22">
        <v>0</v>
      </c>
      <c r="BG53" s="22">
        <v>0</v>
      </c>
      <c r="BH53" s="22">
        <v>0</v>
      </c>
      <c r="BI53" s="22">
        <v>0</v>
      </c>
      <c r="BJ53" s="22">
        <v>0</v>
      </c>
      <c r="BK53" s="22">
        <v>0</v>
      </c>
      <c r="BL53" s="22">
        <v>0</v>
      </c>
      <c r="BM53" s="22">
        <v>0</v>
      </c>
      <c r="BN53" s="22">
        <v>0</v>
      </c>
      <c r="BO53" s="22">
        <v>0</v>
      </c>
      <c r="BP53" s="22">
        <v>0</v>
      </c>
      <c r="BQ53" s="22">
        <v>0</v>
      </c>
      <c r="BR53" s="22">
        <v>0</v>
      </c>
      <c r="BS53" s="22">
        <v>0</v>
      </c>
      <c r="BT53" s="22">
        <v>0</v>
      </c>
      <c r="BU53" s="22">
        <v>0</v>
      </c>
      <c r="BV53" s="22">
        <v>0</v>
      </c>
      <c r="BW53" s="22">
        <v>0</v>
      </c>
      <c r="BX53" s="22">
        <v>0</v>
      </c>
      <c r="BY53" s="22">
        <v>0</v>
      </c>
      <c r="BZ53" s="22">
        <v>0</v>
      </c>
      <c r="CA53" s="22">
        <v>0</v>
      </c>
      <c r="CB53" s="22">
        <v>180.02</v>
      </c>
      <c r="CC53" s="23"/>
      <c r="CD53" s="23"/>
      <c r="CE53" s="22">
        <v>17.3</v>
      </c>
      <c r="CG53" s="22">
        <v>0</v>
      </c>
      <c r="CH53" s="22">
        <v>0</v>
      </c>
      <c r="CI53" s="22">
        <v>0</v>
      </c>
      <c r="CJ53" s="22">
        <v>0</v>
      </c>
      <c r="CK53" s="22">
        <v>0</v>
      </c>
      <c r="CL53" s="22">
        <v>0</v>
      </c>
      <c r="CM53" s="22">
        <v>0</v>
      </c>
      <c r="CN53" s="22">
        <v>0</v>
      </c>
      <c r="CO53" s="22">
        <v>0</v>
      </c>
      <c r="CP53" s="22">
        <v>18</v>
      </c>
      <c r="CQ53" s="22">
        <v>0</v>
      </c>
    </row>
    <row r="54" spans="1:95" s="22" customFormat="1" x14ac:dyDescent="0.3">
      <c r="A54" s="31" t="s">
        <v>176</v>
      </c>
      <c r="B54" s="20" t="s">
        <v>99</v>
      </c>
      <c r="C54" s="21" t="str">
        <f>"20,0"</f>
        <v>20,0</v>
      </c>
      <c r="D54" s="21">
        <v>1.58</v>
      </c>
      <c r="E54" s="21">
        <v>0</v>
      </c>
      <c r="F54" s="21">
        <v>0.2</v>
      </c>
      <c r="G54" s="21">
        <v>0</v>
      </c>
      <c r="H54" s="21">
        <v>10.32</v>
      </c>
      <c r="I54" s="21">
        <v>49.1</v>
      </c>
      <c r="J54" s="21">
        <v>0.04</v>
      </c>
      <c r="K54" s="21">
        <v>0</v>
      </c>
      <c r="L54" s="21">
        <v>0.04</v>
      </c>
      <c r="M54" s="21">
        <v>0</v>
      </c>
      <c r="N54" s="21">
        <v>0.42</v>
      </c>
      <c r="O54" s="21">
        <v>9.24</v>
      </c>
      <c r="P54" s="21">
        <v>0.66</v>
      </c>
      <c r="Q54" s="21">
        <v>0</v>
      </c>
      <c r="R54" s="21">
        <v>0</v>
      </c>
      <c r="S54" s="21">
        <v>0.06</v>
      </c>
      <c r="T54" s="21">
        <v>0.3</v>
      </c>
      <c r="U54" s="21">
        <v>0</v>
      </c>
      <c r="V54" s="21">
        <v>26.6</v>
      </c>
      <c r="W54" s="21">
        <v>4.5999999999999996</v>
      </c>
      <c r="X54" s="21">
        <v>6.6</v>
      </c>
      <c r="Y54" s="21">
        <v>17.399999999999999</v>
      </c>
      <c r="Z54" s="21">
        <v>0.4</v>
      </c>
      <c r="AA54" s="21">
        <v>0</v>
      </c>
      <c r="AB54" s="21">
        <v>0</v>
      </c>
      <c r="AC54" s="21">
        <v>0</v>
      </c>
      <c r="AD54" s="21">
        <v>0.26</v>
      </c>
      <c r="AE54" s="21">
        <v>0.03</v>
      </c>
      <c r="AF54" s="21">
        <v>0.01</v>
      </c>
      <c r="AG54" s="21">
        <v>0.32</v>
      </c>
      <c r="AH54" s="21">
        <v>0.62</v>
      </c>
      <c r="AI54" s="21">
        <v>0</v>
      </c>
      <c r="AJ54" s="22">
        <v>0</v>
      </c>
      <c r="AK54" s="22">
        <v>0</v>
      </c>
      <c r="AL54" s="22">
        <v>0</v>
      </c>
      <c r="AM54" s="22">
        <v>0</v>
      </c>
      <c r="AN54" s="22">
        <v>0</v>
      </c>
      <c r="AO54" s="22">
        <v>0</v>
      </c>
      <c r="AP54" s="22">
        <v>0</v>
      </c>
      <c r="AQ54" s="22">
        <v>0</v>
      </c>
      <c r="AR54" s="22">
        <v>0</v>
      </c>
      <c r="AS54" s="22">
        <v>0</v>
      </c>
      <c r="AT54" s="22">
        <v>0</v>
      </c>
      <c r="AU54" s="22">
        <v>0</v>
      </c>
      <c r="AV54" s="22">
        <v>0</v>
      </c>
      <c r="AW54" s="22">
        <v>0</v>
      </c>
      <c r="AX54" s="22">
        <v>0</v>
      </c>
      <c r="AY54" s="22">
        <v>0</v>
      </c>
      <c r="AZ54" s="22">
        <v>0</v>
      </c>
      <c r="BA54" s="22">
        <v>0</v>
      </c>
      <c r="BB54" s="22">
        <v>0</v>
      </c>
      <c r="BC54" s="22">
        <v>0</v>
      </c>
      <c r="BD54" s="22">
        <v>0</v>
      </c>
      <c r="BE54" s="22">
        <v>0</v>
      </c>
      <c r="BF54" s="22">
        <v>0</v>
      </c>
      <c r="BG54" s="22">
        <v>0</v>
      </c>
      <c r="BH54" s="22">
        <v>0</v>
      </c>
      <c r="BI54" s="22">
        <v>0</v>
      </c>
      <c r="BJ54" s="22">
        <v>0</v>
      </c>
      <c r="BK54" s="22">
        <v>0</v>
      </c>
      <c r="BL54" s="22">
        <v>0</v>
      </c>
      <c r="BM54" s="22">
        <v>0</v>
      </c>
      <c r="BN54" s="22">
        <v>0</v>
      </c>
      <c r="BO54" s="22">
        <v>0</v>
      </c>
      <c r="BP54" s="22">
        <v>0</v>
      </c>
      <c r="BQ54" s="22">
        <v>0</v>
      </c>
      <c r="BR54" s="22">
        <v>0</v>
      </c>
      <c r="BS54" s="22">
        <v>0</v>
      </c>
      <c r="BT54" s="22">
        <v>0</v>
      </c>
      <c r="BU54" s="22">
        <v>0</v>
      </c>
      <c r="BV54" s="22">
        <v>0</v>
      </c>
      <c r="BW54" s="22">
        <v>0</v>
      </c>
      <c r="BX54" s="22">
        <v>0</v>
      </c>
      <c r="BY54" s="22">
        <v>0</v>
      </c>
      <c r="BZ54" s="22">
        <v>0</v>
      </c>
      <c r="CA54" s="22">
        <v>0</v>
      </c>
      <c r="CB54" s="22">
        <v>7.54</v>
      </c>
      <c r="CC54" s="23"/>
      <c r="CD54" s="23"/>
      <c r="CE54" s="22">
        <v>0</v>
      </c>
      <c r="CG54" s="22">
        <v>0</v>
      </c>
      <c r="CH54" s="22">
        <v>0</v>
      </c>
      <c r="CI54" s="22">
        <v>0</v>
      </c>
      <c r="CJ54" s="22">
        <v>0</v>
      </c>
      <c r="CK54" s="22">
        <v>0</v>
      </c>
      <c r="CL54" s="22">
        <v>0</v>
      </c>
      <c r="CM54" s="22">
        <v>0</v>
      </c>
      <c r="CN54" s="22">
        <v>0</v>
      </c>
      <c r="CO54" s="22">
        <v>0</v>
      </c>
      <c r="CP54" s="22">
        <v>0</v>
      </c>
      <c r="CQ54" s="22">
        <v>0</v>
      </c>
    </row>
    <row r="55" spans="1:95" s="15" customFormat="1" x14ac:dyDescent="0.3">
      <c r="A55" s="32" t="s">
        <v>188</v>
      </c>
      <c r="B55" s="17" t="s">
        <v>109</v>
      </c>
      <c r="C55" s="18" t="str">
        <f>"20,0"</f>
        <v>20,0</v>
      </c>
      <c r="D55" s="18">
        <v>1.32</v>
      </c>
      <c r="E55" s="18">
        <v>0</v>
      </c>
      <c r="F55" s="18">
        <v>0.24</v>
      </c>
      <c r="G55" s="18">
        <v>0</v>
      </c>
      <c r="H55" s="18">
        <v>8.34</v>
      </c>
      <c r="I55" s="18">
        <v>38.676000000000002</v>
      </c>
      <c r="J55" s="18">
        <v>0.04</v>
      </c>
      <c r="K55" s="18">
        <v>0</v>
      </c>
      <c r="L55" s="18">
        <v>0.04</v>
      </c>
      <c r="M55" s="18">
        <v>0</v>
      </c>
      <c r="N55" s="18">
        <v>0.24</v>
      </c>
      <c r="O55" s="18">
        <v>6.44</v>
      </c>
      <c r="P55" s="18">
        <v>1.66</v>
      </c>
      <c r="Q55" s="18">
        <v>0</v>
      </c>
      <c r="R55" s="18">
        <v>0</v>
      </c>
      <c r="S55" s="18">
        <v>0.2</v>
      </c>
      <c r="T55" s="18">
        <v>0.5</v>
      </c>
      <c r="U55" s="18">
        <v>0</v>
      </c>
      <c r="V55" s="18">
        <v>49</v>
      </c>
      <c r="W55" s="18">
        <v>7</v>
      </c>
      <c r="X55" s="18">
        <v>9.4</v>
      </c>
      <c r="Y55" s="18">
        <v>31.6</v>
      </c>
      <c r="Z55" s="18">
        <v>0.78</v>
      </c>
      <c r="AA55" s="18">
        <v>0</v>
      </c>
      <c r="AB55" s="18">
        <v>1</v>
      </c>
      <c r="AC55" s="18">
        <v>0.2</v>
      </c>
      <c r="AD55" s="18">
        <v>0.28000000000000003</v>
      </c>
      <c r="AE55" s="18">
        <v>0.04</v>
      </c>
      <c r="AF55" s="18">
        <v>0.02</v>
      </c>
      <c r="AG55" s="18">
        <v>0.14000000000000001</v>
      </c>
      <c r="AH55" s="18">
        <v>0.4</v>
      </c>
      <c r="AI55" s="18">
        <v>0</v>
      </c>
      <c r="AJ55" s="15">
        <v>0</v>
      </c>
      <c r="AK55" s="15">
        <v>64.400000000000006</v>
      </c>
      <c r="AL55" s="15">
        <v>49.6</v>
      </c>
      <c r="AM55" s="15">
        <v>85.4</v>
      </c>
      <c r="AN55" s="15">
        <v>44.6</v>
      </c>
      <c r="AO55" s="15">
        <v>18.600000000000001</v>
      </c>
      <c r="AP55" s="15">
        <v>39.6</v>
      </c>
      <c r="AQ55" s="15">
        <v>16</v>
      </c>
      <c r="AR55" s="15">
        <v>74.2</v>
      </c>
      <c r="AS55" s="15">
        <v>59.4</v>
      </c>
      <c r="AT55" s="15">
        <v>58.2</v>
      </c>
      <c r="AU55" s="15">
        <v>92.8</v>
      </c>
      <c r="AV55" s="15">
        <v>24.8</v>
      </c>
      <c r="AW55" s="15">
        <v>62</v>
      </c>
      <c r="AX55" s="15">
        <v>305.8</v>
      </c>
      <c r="AY55" s="15">
        <v>0</v>
      </c>
      <c r="AZ55" s="15">
        <v>105.2</v>
      </c>
      <c r="BA55" s="15">
        <v>58.2</v>
      </c>
      <c r="BB55" s="15">
        <v>36</v>
      </c>
      <c r="BC55" s="15">
        <v>26</v>
      </c>
      <c r="BD55" s="15">
        <v>0</v>
      </c>
      <c r="BE55" s="15">
        <v>0</v>
      </c>
      <c r="BF55" s="15">
        <v>0</v>
      </c>
      <c r="BG55" s="15">
        <v>0</v>
      </c>
      <c r="BH55" s="15">
        <v>0</v>
      </c>
      <c r="BI55" s="15">
        <v>0</v>
      </c>
      <c r="BJ55" s="15">
        <v>0</v>
      </c>
      <c r="BK55" s="15">
        <v>0.03</v>
      </c>
      <c r="BL55" s="15">
        <v>0</v>
      </c>
      <c r="BM55" s="15">
        <v>0</v>
      </c>
      <c r="BN55" s="15">
        <v>0</v>
      </c>
      <c r="BO55" s="15">
        <v>0</v>
      </c>
      <c r="BP55" s="15">
        <v>0</v>
      </c>
      <c r="BQ55" s="15">
        <v>0</v>
      </c>
      <c r="BR55" s="15">
        <v>0</v>
      </c>
      <c r="BS55" s="15">
        <v>0.02</v>
      </c>
      <c r="BT55" s="15">
        <v>0</v>
      </c>
      <c r="BU55" s="15">
        <v>0</v>
      </c>
      <c r="BV55" s="15">
        <v>0.1</v>
      </c>
      <c r="BW55" s="15">
        <v>0.02</v>
      </c>
      <c r="BX55" s="15">
        <v>0</v>
      </c>
      <c r="BY55" s="15">
        <v>0</v>
      </c>
      <c r="BZ55" s="15">
        <v>0</v>
      </c>
      <c r="CA55" s="15">
        <v>0</v>
      </c>
      <c r="CB55" s="15">
        <v>9.4</v>
      </c>
      <c r="CC55" s="19"/>
      <c r="CD55" s="19"/>
      <c r="CE55" s="15">
        <v>0.17</v>
      </c>
      <c r="CG55" s="15">
        <v>0</v>
      </c>
      <c r="CH55" s="15">
        <v>0</v>
      </c>
      <c r="CI55" s="15">
        <v>0</v>
      </c>
      <c r="CJ55" s="15">
        <v>0</v>
      </c>
      <c r="CK55" s="15">
        <v>0</v>
      </c>
      <c r="CL55" s="15">
        <v>0</v>
      </c>
      <c r="CM55" s="15">
        <v>0</v>
      </c>
      <c r="CN55" s="15">
        <v>0</v>
      </c>
      <c r="CO55" s="15">
        <v>0</v>
      </c>
      <c r="CP55" s="15">
        <v>0</v>
      </c>
      <c r="CQ55" s="15">
        <v>0</v>
      </c>
    </row>
    <row r="56" spans="1:95" s="26" customFormat="1" x14ac:dyDescent="0.3">
      <c r="A56" s="33"/>
      <c r="B56" s="24" t="s">
        <v>110</v>
      </c>
      <c r="C56" s="25"/>
      <c r="D56" s="25">
        <v>22.29</v>
      </c>
      <c r="E56" s="25">
        <v>9.48</v>
      </c>
      <c r="F56" s="25">
        <v>19.91</v>
      </c>
      <c r="G56" s="25">
        <v>2.81</v>
      </c>
      <c r="H56" s="25">
        <v>115.77</v>
      </c>
      <c r="I56" s="25">
        <v>714.26</v>
      </c>
      <c r="J56" s="25">
        <v>8.4600000000000009</v>
      </c>
      <c r="K56" s="25">
        <v>0.2</v>
      </c>
      <c r="L56" s="25">
        <v>5.68</v>
      </c>
      <c r="M56" s="25">
        <v>0</v>
      </c>
      <c r="N56" s="25">
        <v>37.340000000000003</v>
      </c>
      <c r="O56" s="25">
        <v>68.72</v>
      </c>
      <c r="P56" s="25">
        <v>9.7100000000000009</v>
      </c>
      <c r="Q56" s="25">
        <v>0</v>
      </c>
      <c r="R56" s="25">
        <v>0</v>
      </c>
      <c r="S56" s="25">
        <v>0.95</v>
      </c>
      <c r="T56" s="25">
        <v>5.89</v>
      </c>
      <c r="U56" s="25">
        <v>563.30999999999995</v>
      </c>
      <c r="V56" s="25">
        <v>1222.25</v>
      </c>
      <c r="W56" s="25">
        <v>86.63</v>
      </c>
      <c r="X56" s="25">
        <v>89.51</v>
      </c>
      <c r="Y56" s="25">
        <v>328.15</v>
      </c>
      <c r="Z56" s="25">
        <v>5.94</v>
      </c>
      <c r="AA56" s="25">
        <v>27.9</v>
      </c>
      <c r="AB56" s="25">
        <v>2509.9699999999998</v>
      </c>
      <c r="AC56" s="25">
        <v>503.04</v>
      </c>
      <c r="AD56" s="25">
        <v>2.0099999999999998</v>
      </c>
      <c r="AE56" s="25">
        <v>0.35</v>
      </c>
      <c r="AF56" s="25">
        <v>0.38</v>
      </c>
      <c r="AG56" s="25">
        <v>4.8600000000000003</v>
      </c>
      <c r="AH56" s="25">
        <v>10.06</v>
      </c>
      <c r="AI56" s="25">
        <v>20.22</v>
      </c>
      <c r="AJ56" s="26">
        <v>0</v>
      </c>
      <c r="AK56" s="26">
        <v>876.45</v>
      </c>
      <c r="AL56" s="26">
        <v>725.38</v>
      </c>
      <c r="AM56" s="26">
        <v>1309.74</v>
      </c>
      <c r="AN56" s="26">
        <v>1062.1500000000001</v>
      </c>
      <c r="AO56" s="26">
        <v>338.07</v>
      </c>
      <c r="AP56" s="26">
        <v>657.04</v>
      </c>
      <c r="AQ56" s="26">
        <v>200.81</v>
      </c>
      <c r="AR56" s="26">
        <v>800.73</v>
      </c>
      <c r="AS56" s="26">
        <v>856.52</v>
      </c>
      <c r="AT56" s="26">
        <v>955.6</v>
      </c>
      <c r="AU56" s="26">
        <v>1339.26</v>
      </c>
      <c r="AV56" s="26">
        <v>505.54</v>
      </c>
      <c r="AW56" s="26">
        <v>770.14</v>
      </c>
      <c r="AX56" s="26">
        <v>3885.38</v>
      </c>
      <c r="AY56" s="26">
        <v>144.72999999999999</v>
      </c>
      <c r="AZ56" s="26">
        <v>1035.6600000000001</v>
      </c>
      <c r="BA56" s="26">
        <v>762.63</v>
      </c>
      <c r="BB56" s="26">
        <v>542.26</v>
      </c>
      <c r="BC56" s="26">
        <v>281.5</v>
      </c>
      <c r="BD56" s="26">
        <v>0.26</v>
      </c>
      <c r="BE56" s="26">
        <v>0.06</v>
      </c>
      <c r="BF56" s="26">
        <v>0.05</v>
      </c>
      <c r="BG56" s="26">
        <v>0.13</v>
      </c>
      <c r="BH56" s="26">
        <v>0.17</v>
      </c>
      <c r="BI56" s="26">
        <v>0.54</v>
      </c>
      <c r="BJ56" s="26">
        <v>0</v>
      </c>
      <c r="BK56" s="26">
        <v>1.9</v>
      </c>
      <c r="BL56" s="26">
        <v>0</v>
      </c>
      <c r="BM56" s="26">
        <v>0.54</v>
      </c>
      <c r="BN56" s="26">
        <v>0</v>
      </c>
      <c r="BO56" s="26">
        <v>0</v>
      </c>
      <c r="BP56" s="26">
        <v>0</v>
      </c>
      <c r="BQ56" s="26">
        <v>0.04</v>
      </c>
      <c r="BR56" s="26">
        <v>0.21</v>
      </c>
      <c r="BS56" s="26">
        <v>1.76</v>
      </c>
      <c r="BT56" s="26">
        <v>0</v>
      </c>
      <c r="BU56" s="26">
        <v>0</v>
      </c>
      <c r="BV56" s="26">
        <v>0.5</v>
      </c>
      <c r="BW56" s="26">
        <v>0.03</v>
      </c>
      <c r="BX56" s="26">
        <v>0</v>
      </c>
      <c r="BY56" s="26">
        <v>0</v>
      </c>
      <c r="BZ56" s="26">
        <v>0</v>
      </c>
      <c r="CA56" s="26">
        <v>0</v>
      </c>
      <c r="CB56" s="26">
        <v>634.03</v>
      </c>
      <c r="CC56" s="13"/>
      <c r="CD56" s="13" t="e">
        <f>$I$56/$I$62*100</f>
        <v>#DIV/0!</v>
      </c>
      <c r="CE56" s="26">
        <v>446.22</v>
      </c>
      <c r="CG56" s="26">
        <v>0</v>
      </c>
      <c r="CH56" s="26">
        <v>0</v>
      </c>
      <c r="CI56" s="26">
        <v>0</v>
      </c>
      <c r="CJ56" s="26">
        <v>0</v>
      </c>
      <c r="CK56" s="26">
        <v>0</v>
      </c>
      <c r="CL56" s="26">
        <v>0</v>
      </c>
      <c r="CM56" s="26">
        <v>0</v>
      </c>
      <c r="CN56" s="26">
        <v>0</v>
      </c>
      <c r="CO56" s="26">
        <v>0</v>
      </c>
      <c r="CP56" s="26">
        <v>18.5</v>
      </c>
      <c r="CQ56" s="26">
        <v>0.79</v>
      </c>
    </row>
    <row r="57" spans="1:95" x14ac:dyDescent="0.3">
      <c r="B57" s="16" t="s">
        <v>111</v>
      </c>
    </row>
    <row r="58" spans="1:95" s="22" customFormat="1" x14ac:dyDescent="0.3">
      <c r="A58" s="31" t="s">
        <v>200</v>
      </c>
      <c r="B58" s="20" t="s">
        <v>123</v>
      </c>
      <c r="C58" s="21" t="str">
        <f>"70,0"</f>
        <v>70,0</v>
      </c>
      <c r="D58" s="21">
        <v>7.02</v>
      </c>
      <c r="E58" s="21">
        <v>4.7699999999999996</v>
      </c>
      <c r="F58" s="21">
        <v>9.9</v>
      </c>
      <c r="G58" s="21">
        <v>0</v>
      </c>
      <c r="H58" s="21">
        <v>31.71</v>
      </c>
      <c r="I58" s="21">
        <v>241.65934499999995</v>
      </c>
      <c r="J58" s="21">
        <v>6.73</v>
      </c>
      <c r="K58" s="21">
        <v>0.25</v>
      </c>
      <c r="L58" s="21">
        <v>6.73</v>
      </c>
      <c r="M58" s="21">
        <v>0</v>
      </c>
      <c r="N58" s="21">
        <v>15.47</v>
      </c>
      <c r="O58" s="21">
        <v>15.45</v>
      </c>
      <c r="P58" s="21">
        <v>0.8</v>
      </c>
      <c r="Q58" s="21">
        <v>0</v>
      </c>
      <c r="R58" s="21">
        <v>0</v>
      </c>
      <c r="S58" s="21">
        <v>0.26</v>
      </c>
      <c r="T58" s="21">
        <v>0.44</v>
      </c>
      <c r="U58" s="21">
        <v>0</v>
      </c>
      <c r="V58" s="21">
        <v>57.66</v>
      </c>
      <c r="W58" s="21">
        <v>40.090000000000003</v>
      </c>
      <c r="X58" s="21">
        <v>8.51</v>
      </c>
      <c r="Y58" s="21">
        <v>72.489999999999995</v>
      </c>
      <c r="Z58" s="21">
        <v>0.53</v>
      </c>
      <c r="AA58" s="21">
        <v>51</v>
      </c>
      <c r="AB58" s="21">
        <v>38.56</v>
      </c>
      <c r="AC58" s="21">
        <v>93</v>
      </c>
      <c r="AD58" s="21">
        <v>0.56000000000000005</v>
      </c>
      <c r="AE58" s="21">
        <v>0.04</v>
      </c>
      <c r="AF58" s="21">
        <v>0.08</v>
      </c>
      <c r="AG58" s="21">
        <v>0.32</v>
      </c>
      <c r="AH58" s="21">
        <v>1.84</v>
      </c>
      <c r="AI58" s="21">
        <v>0.04</v>
      </c>
      <c r="AJ58" s="22">
        <v>0</v>
      </c>
      <c r="AK58" s="22">
        <v>156.66999999999999</v>
      </c>
      <c r="AL58" s="22">
        <v>137.07</v>
      </c>
      <c r="AM58" s="22">
        <v>254.8</v>
      </c>
      <c r="AN58" s="22">
        <v>112.31</v>
      </c>
      <c r="AO58" s="22">
        <v>60.9</v>
      </c>
      <c r="AP58" s="22">
        <v>110.31</v>
      </c>
      <c r="AQ58" s="22">
        <v>37.54</v>
      </c>
      <c r="AR58" s="22">
        <v>156.72</v>
      </c>
      <c r="AS58" s="22">
        <v>119.66</v>
      </c>
      <c r="AT58" s="22">
        <v>139.88999999999999</v>
      </c>
      <c r="AU58" s="22">
        <v>152.6</v>
      </c>
      <c r="AV58" s="22">
        <v>68.239999999999995</v>
      </c>
      <c r="AW58" s="22">
        <v>107.12</v>
      </c>
      <c r="AX58" s="22">
        <v>832.16</v>
      </c>
      <c r="AY58" s="22">
        <v>0.79</v>
      </c>
      <c r="AZ58" s="22">
        <v>253.1</v>
      </c>
      <c r="BA58" s="22">
        <v>173.04</v>
      </c>
      <c r="BB58" s="22">
        <v>88.04</v>
      </c>
      <c r="BC58" s="22">
        <v>64.09</v>
      </c>
      <c r="BD58" s="22">
        <v>0.33</v>
      </c>
      <c r="BE58" s="22">
        <v>7.0000000000000007E-2</v>
      </c>
      <c r="BF58" s="22">
        <v>0.06</v>
      </c>
      <c r="BG58" s="22">
        <v>0.17</v>
      </c>
      <c r="BH58" s="22">
        <v>0.21</v>
      </c>
      <c r="BI58" s="22">
        <v>0.69</v>
      </c>
      <c r="BJ58" s="22">
        <v>0</v>
      </c>
      <c r="BK58" s="22">
        <v>2.19</v>
      </c>
      <c r="BL58" s="22">
        <v>0</v>
      </c>
      <c r="BM58" s="22">
        <v>0.66</v>
      </c>
      <c r="BN58" s="22">
        <v>0</v>
      </c>
      <c r="BO58" s="22">
        <v>0</v>
      </c>
      <c r="BP58" s="22">
        <v>0</v>
      </c>
      <c r="BQ58" s="22">
        <v>0</v>
      </c>
      <c r="BR58" s="22">
        <v>0.25</v>
      </c>
      <c r="BS58" s="22">
        <v>2.02</v>
      </c>
      <c r="BT58" s="22">
        <v>0</v>
      </c>
      <c r="BU58" s="22">
        <v>0</v>
      </c>
      <c r="BV58" s="22">
        <v>0.2</v>
      </c>
      <c r="BW58" s="22">
        <v>0.01</v>
      </c>
      <c r="BX58" s="22">
        <v>0</v>
      </c>
      <c r="BY58" s="22">
        <v>0</v>
      </c>
      <c r="BZ58" s="22">
        <v>0</v>
      </c>
      <c r="CA58" s="22">
        <v>0</v>
      </c>
      <c r="CB58" s="22">
        <v>24.48</v>
      </c>
      <c r="CC58" s="23"/>
      <c r="CD58" s="23"/>
      <c r="CE58" s="22">
        <v>57.43</v>
      </c>
      <c r="CG58" s="22">
        <v>0</v>
      </c>
      <c r="CH58" s="22">
        <v>0</v>
      </c>
      <c r="CI58" s="22">
        <v>0</v>
      </c>
      <c r="CJ58" s="22">
        <v>0</v>
      </c>
      <c r="CK58" s="22">
        <v>0</v>
      </c>
      <c r="CL58" s="22">
        <v>0</v>
      </c>
      <c r="CM58" s="22">
        <v>0</v>
      </c>
      <c r="CN58" s="22">
        <v>0</v>
      </c>
      <c r="CO58" s="22">
        <v>0</v>
      </c>
      <c r="CP58" s="22">
        <v>16</v>
      </c>
      <c r="CQ58" s="22">
        <v>0</v>
      </c>
    </row>
    <row r="59" spans="1:95" s="15" customFormat="1" x14ac:dyDescent="0.3">
      <c r="A59" s="32" t="str">
        <f>"27/10"</f>
        <v>27/10</v>
      </c>
      <c r="B59" s="17" t="s">
        <v>124</v>
      </c>
      <c r="C59" s="18" t="str">
        <f>"180,0"</f>
        <v>180,0</v>
      </c>
      <c r="D59" s="18">
        <v>7.0000000000000007E-2</v>
      </c>
      <c r="E59" s="18">
        <v>0</v>
      </c>
      <c r="F59" s="18">
        <v>0.02</v>
      </c>
      <c r="G59" s="18">
        <v>0.02</v>
      </c>
      <c r="H59" s="18">
        <v>0.05</v>
      </c>
      <c r="I59" s="18">
        <v>0.57304080000000002</v>
      </c>
      <c r="J59" s="18">
        <v>0</v>
      </c>
      <c r="K59" s="18">
        <v>0</v>
      </c>
      <c r="L59" s="18">
        <v>0</v>
      </c>
      <c r="M59" s="18">
        <v>0</v>
      </c>
      <c r="N59" s="18">
        <v>0.01</v>
      </c>
      <c r="O59" s="18">
        <v>0</v>
      </c>
      <c r="P59" s="18">
        <v>0.04</v>
      </c>
      <c r="Q59" s="18">
        <v>0</v>
      </c>
      <c r="R59" s="18">
        <v>0</v>
      </c>
      <c r="S59" s="18">
        <v>0</v>
      </c>
      <c r="T59" s="18">
        <v>0.02</v>
      </c>
      <c r="U59" s="18">
        <v>0</v>
      </c>
      <c r="V59" s="18">
        <v>0</v>
      </c>
      <c r="W59" s="18">
        <v>0</v>
      </c>
      <c r="X59" s="18">
        <v>0</v>
      </c>
      <c r="Y59" s="18">
        <v>0</v>
      </c>
      <c r="Z59" s="18">
        <v>0</v>
      </c>
      <c r="AA59" s="18">
        <v>0</v>
      </c>
      <c r="AB59" s="18">
        <v>0</v>
      </c>
      <c r="AC59" s="18">
        <v>0</v>
      </c>
      <c r="AD59" s="18">
        <v>0</v>
      </c>
      <c r="AE59" s="18">
        <v>0</v>
      </c>
      <c r="AF59" s="18">
        <v>0</v>
      </c>
      <c r="AG59" s="18">
        <v>0</v>
      </c>
      <c r="AH59" s="18">
        <v>0</v>
      </c>
      <c r="AI59" s="18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15">
        <v>0</v>
      </c>
      <c r="AZ59" s="15">
        <v>0</v>
      </c>
      <c r="BA59" s="15">
        <v>0</v>
      </c>
      <c r="BB59" s="15">
        <v>0</v>
      </c>
      <c r="BC59" s="15">
        <v>0</v>
      </c>
      <c r="BD59" s="15">
        <v>0</v>
      </c>
      <c r="BE59" s="15">
        <v>0</v>
      </c>
      <c r="BF59" s="15">
        <v>0</v>
      </c>
      <c r="BG59" s="15">
        <v>0</v>
      </c>
      <c r="BH59" s="15">
        <v>0</v>
      </c>
      <c r="BI59" s="15">
        <v>0</v>
      </c>
      <c r="BJ59" s="15">
        <v>0</v>
      </c>
      <c r="BK59" s="15">
        <v>0</v>
      </c>
      <c r="BL59" s="15">
        <v>0</v>
      </c>
      <c r="BM59" s="15">
        <v>0</v>
      </c>
      <c r="BN59" s="15">
        <v>0</v>
      </c>
      <c r="BO59" s="15">
        <v>0</v>
      </c>
      <c r="BP59" s="15">
        <v>0</v>
      </c>
      <c r="BQ59" s="15">
        <v>0</v>
      </c>
      <c r="BR59" s="15">
        <v>0</v>
      </c>
      <c r="BS59" s="15">
        <v>0</v>
      </c>
      <c r="BT59" s="15">
        <v>0</v>
      </c>
      <c r="BU59" s="15">
        <v>0</v>
      </c>
      <c r="BV59" s="15">
        <v>0</v>
      </c>
      <c r="BW59" s="15">
        <v>0</v>
      </c>
      <c r="BX59" s="15">
        <v>0</v>
      </c>
      <c r="BY59" s="15">
        <v>0</v>
      </c>
      <c r="BZ59" s="15">
        <v>0</v>
      </c>
      <c r="CA59" s="15">
        <v>0</v>
      </c>
      <c r="CB59" s="15">
        <v>180.03</v>
      </c>
      <c r="CC59" s="19"/>
      <c r="CD59" s="19"/>
      <c r="CE59" s="15">
        <v>0</v>
      </c>
      <c r="CG59" s="15">
        <v>4.0199999999999996</v>
      </c>
      <c r="CH59" s="15">
        <v>4.0199999999999996</v>
      </c>
      <c r="CI59" s="15">
        <v>4.0199999999999996</v>
      </c>
      <c r="CJ59" s="15">
        <v>412.96</v>
      </c>
      <c r="CK59" s="15">
        <v>172.28</v>
      </c>
      <c r="CL59" s="15">
        <v>292.62</v>
      </c>
      <c r="CM59" s="15">
        <v>43.69</v>
      </c>
      <c r="CN59" s="15">
        <v>25.66</v>
      </c>
      <c r="CO59" s="15">
        <v>34.67</v>
      </c>
      <c r="CP59" s="15">
        <v>0</v>
      </c>
      <c r="CQ59" s="15">
        <v>0</v>
      </c>
    </row>
    <row r="60" spans="1:95" s="26" customFormat="1" x14ac:dyDescent="0.3">
      <c r="A60" s="33"/>
      <c r="B60" s="24" t="s">
        <v>114</v>
      </c>
      <c r="C60" s="25"/>
      <c r="D60" s="25">
        <v>7.09</v>
      </c>
      <c r="E60" s="25">
        <v>4.7699999999999996</v>
      </c>
      <c r="F60" s="25">
        <v>9.91</v>
      </c>
      <c r="G60" s="25">
        <v>0.02</v>
      </c>
      <c r="H60" s="25">
        <v>31.77</v>
      </c>
      <c r="I60" s="25">
        <v>242.23</v>
      </c>
      <c r="J60" s="25">
        <v>6.73</v>
      </c>
      <c r="K60" s="25">
        <v>0.25</v>
      </c>
      <c r="L60" s="25">
        <v>6.73</v>
      </c>
      <c r="M60" s="25">
        <v>0</v>
      </c>
      <c r="N60" s="25">
        <v>15.48</v>
      </c>
      <c r="O60" s="25">
        <v>15.45</v>
      </c>
      <c r="P60" s="25">
        <v>0.83</v>
      </c>
      <c r="Q60" s="25">
        <v>0</v>
      </c>
      <c r="R60" s="25">
        <v>0</v>
      </c>
      <c r="S60" s="25">
        <v>0.26</v>
      </c>
      <c r="T60" s="25">
        <v>0.46</v>
      </c>
      <c r="U60" s="25">
        <v>0</v>
      </c>
      <c r="V60" s="25">
        <v>57.66</v>
      </c>
      <c r="W60" s="25">
        <v>40.090000000000003</v>
      </c>
      <c r="X60" s="25">
        <v>8.51</v>
      </c>
      <c r="Y60" s="25">
        <v>72.489999999999995</v>
      </c>
      <c r="Z60" s="25">
        <v>0.53</v>
      </c>
      <c r="AA60" s="25">
        <v>51</v>
      </c>
      <c r="AB60" s="25">
        <v>38.56</v>
      </c>
      <c r="AC60" s="25">
        <v>93</v>
      </c>
      <c r="AD60" s="25">
        <v>0.56000000000000005</v>
      </c>
      <c r="AE60" s="25">
        <v>0.04</v>
      </c>
      <c r="AF60" s="25">
        <v>0.08</v>
      </c>
      <c r="AG60" s="25">
        <v>0.32</v>
      </c>
      <c r="AH60" s="25">
        <v>1.84</v>
      </c>
      <c r="AI60" s="25">
        <v>0.04</v>
      </c>
      <c r="AJ60" s="26">
        <v>0</v>
      </c>
      <c r="AK60" s="26">
        <v>156.66999999999999</v>
      </c>
      <c r="AL60" s="26">
        <v>137.07</v>
      </c>
      <c r="AM60" s="26">
        <v>254.8</v>
      </c>
      <c r="AN60" s="26">
        <v>112.31</v>
      </c>
      <c r="AO60" s="26">
        <v>60.9</v>
      </c>
      <c r="AP60" s="26">
        <v>110.31</v>
      </c>
      <c r="AQ60" s="26">
        <v>37.54</v>
      </c>
      <c r="AR60" s="26">
        <v>156.72</v>
      </c>
      <c r="AS60" s="26">
        <v>119.66</v>
      </c>
      <c r="AT60" s="26">
        <v>139.88999999999999</v>
      </c>
      <c r="AU60" s="26">
        <v>152.6</v>
      </c>
      <c r="AV60" s="26">
        <v>68.239999999999995</v>
      </c>
      <c r="AW60" s="26">
        <v>107.12</v>
      </c>
      <c r="AX60" s="26">
        <v>832.16</v>
      </c>
      <c r="AY60" s="26">
        <v>0.79</v>
      </c>
      <c r="AZ60" s="26">
        <v>253.1</v>
      </c>
      <c r="BA60" s="26">
        <v>173.04</v>
      </c>
      <c r="BB60" s="26">
        <v>88.04</v>
      </c>
      <c r="BC60" s="26">
        <v>64.09</v>
      </c>
      <c r="BD60" s="26">
        <v>0.33</v>
      </c>
      <c r="BE60" s="26">
        <v>7.0000000000000007E-2</v>
      </c>
      <c r="BF60" s="26">
        <v>0.06</v>
      </c>
      <c r="BG60" s="26">
        <v>0.17</v>
      </c>
      <c r="BH60" s="26">
        <v>0.21</v>
      </c>
      <c r="BI60" s="26">
        <v>0.69</v>
      </c>
      <c r="BJ60" s="26">
        <v>0</v>
      </c>
      <c r="BK60" s="26">
        <v>2.19</v>
      </c>
      <c r="BL60" s="26">
        <v>0</v>
      </c>
      <c r="BM60" s="26">
        <v>0.66</v>
      </c>
      <c r="BN60" s="26">
        <v>0</v>
      </c>
      <c r="BO60" s="26">
        <v>0</v>
      </c>
      <c r="BP60" s="26">
        <v>0</v>
      </c>
      <c r="BQ60" s="26">
        <v>0</v>
      </c>
      <c r="BR60" s="26">
        <v>0.25</v>
      </c>
      <c r="BS60" s="26">
        <v>2.02</v>
      </c>
      <c r="BT60" s="26">
        <v>0</v>
      </c>
      <c r="BU60" s="26">
        <v>0</v>
      </c>
      <c r="BV60" s="26">
        <v>0.2</v>
      </c>
      <c r="BW60" s="26">
        <v>0.01</v>
      </c>
      <c r="BX60" s="26">
        <v>0</v>
      </c>
      <c r="BY60" s="26">
        <v>0</v>
      </c>
      <c r="BZ60" s="26">
        <v>0</v>
      </c>
      <c r="CA60" s="26">
        <v>0</v>
      </c>
      <c r="CB60" s="26">
        <v>204.51</v>
      </c>
      <c r="CC60" s="13"/>
      <c r="CD60" s="13" t="e">
        <f>$I$60/$I$62*100</f>
        <v>#DIV/0!</v>
      </c>
      <c r="CE60" s="26">
        <v>57.43</v>
      </c>
      <c r="CG60" s="26">
        <v>4.0199999999999996</v>
      </c>
      <c r="CH60" s="26">
        <v>4.0199999999999996</v>
      </c>
      <c r="CI60" s="26">
        <v>4.0199999999999996</v>
      </c>
      <c r="CJ60" s="26">
        <v>412.96</v>
      </c>
      <c r="CK60" s="26">
        <v>172.28</v>
      </c>
      <c r="CL60" s="26">
        <v>292.62</v>
      </c>
      <c r="CM60" s="26">
        <v>43.69</v>
      </c>
      <c r="CN60" s="26">
        <v>25.66</v>
      </c>
      <c r="CO60" s="26">
        <v>34.67</v>
      </c>
      <c r="CP60" s="26">
        <v>16</v>
      </c>
      <c r="CQ60" s="26">
        <v>0</v>
      </c>
    </row>
    <row r="61" spans="1:95" s="26" customFormat="1" x14ac:dyDescent="0.3">
      <c r="A61" s="33"/>
      <c r="B61" s="24" t="s">
        <v>115</v>
      </c>
      <c r="C61" s="25"/>
      <c r="D61" s="25">
        <v>44.58</v>
      </c>
      <c r="E61" s="25">
        <v>22.11</v>
      </c>
      <c r="F61" s="25">
        <v>44.87</v>
      </c>
      <c r="G61" s="25">
        <v>3.23</v>
      </c>
      <c r="H61" s="25">
        <v>221</v>
      </c>
      <c r="I61" s="25">
        <v>1437.6</v>
      </c>
      <c r="J61" s="25">
        <v>23.69</v>
      </c>
      <c r="K61" s="25">
        <v>0.56999999999999995</v>
      </c>
      <c r="L61" s="25">
        <v>20.82</v>
      </c>
      <c r="M61" s="25">
        <v>0</v>
      </c>
      <c r="N61" s="25">
        <v>84.98</v>
      </c>
      <c r="O61" s="25">
        <v>120.52</v>
      </c>
      <c r="P61" s="25">
        <v>15.5</v>
      </c>
      <c r="Q61" s="25">
        <v>0</v>
      </c>
      <c r="R61" s="25">
        <v>0</v>
      </c>
      <c r="S61" s="25">
        <v>2.48</v>
      </c>
      <c r="T61" s="25">
        <v>10.39</v>
      </c>
      <c r="U61" s="25">
        <v>951.63</v>
      </c>
      <c r="V61" s="25">
        <v>1980.77</v>
      </c>
      <c r="W61" s="25">
        <v>467.65</v>
      </c>
      <c r="X61" s="25">
        <v>191.28</v>
      </c>
      <c r="Y61" s="25">
        <v>751.99</v>
      </c>
      <c r="Z61" s="25">
        <v>10.92</v>
      </c>
      <c r="AA61" s="25">
        <v>157.91999999999999</v>
      </c>
      <c r="AB61" s="25">
        <v>2627</v>
      </c>
      <c r="AC61" s="25">
        <v>696.78</v>
      </c>
      <c r="AD61" s="25">
        <v>3.89</v>
      </c>
      <c r="AE61" s="25">
        <v>0.65</v>
      </c>
      <c r="AF61" s="25">
        <v>0.79</v>
      </c>
      <c r="AG61" s="25">
        <v>6.42</v>
      </c>
      <c r="AH61" s="25">
        <v>17.190000000000001</v>
      </c>
      <c r="AI61" s="25">
        <v>30.98</v>
      </c>
      <c r="AJ61" s="26">
        <v>0</v>
      </c>
      <c r="AK61" s="26">
        <v>1418.53</v>
      </c>
      <c r="AL61" s="26">
        <v>1146.57</v>
      </c>
      <c r="AM61" s="26">
        <v>2059.7800000000002</v>
      </c>
      <c r="AN61" s="26">
        <v>1513.18</v>
      </c>
      <c r="AO61" s="26">
        <v>505.38</v>
      </c>
      <c r="AP61" s="26">
        <v>1020.8</v>
      </c>
      <c r="AQ61" s="26">
        <v>387.59</v>
      </c>
      <c r="AR61" s="26">
        <v>1308.02</v>
      </c>
      <c r="AS61" s="26">
        <v>1256.96</v>
      </c>
      <c r="AT61" s="26">
        <v>1476.02</v>
      </c>
      <c r="AU61" s="26">
        <v>2079.5100000000002</v>
      </c>
      <c r="AV61" s="26">
        <v>745.59</v>
      </c>
      <c r="AW61" s="26">
        <v>1334.46</v>
      </c>
      <c r="AX61" s="26">
        <v>6029.25</v>
      </c>
      <c r="AY61" s="26">
        <v>145.52000000000001</v>
      </c>
      <c r="AZ61" s="26">
        <v>1822.48</v>
      </c>
      <c r="BA61" s="26">
        <v>1279.79</v>
      </c>
      <c r="BB61" s="26">
        <v>946.76</v>
      </c>
      <c r="BC61" s="26">
        <v>480.72</v>
      </c>
      <c r="BD61" s="26">
        <v>0.77</v>
      </c>
      <c r="BE61" s="26">
        <v>0.18</v>
      </c>
      <c r="BF61" s="26">
        <v>0.19</v>
      </c>
      <c r="BG61" s="26">
        <v>0.5</v>
      </c>
      <c r="BH61" s="26">
        <v>0.63</v>
      </c>
      <c r="BI61" s="26">
        <v>1.96</v>
      </c>
      <c r="BJ61" s="26">
        <v>0.04</v>
      </c>
      <c r="BK61" s="26">
        <v>6.5</v>
      </c>
      <c r="BL61" s="26">
        <v>0.01</v>
      </c>
      <c r="BM61" s="26">
        <v>1.76</v>
      </c>
      <c r="BN61" s="26">
        <v>0.01</v>
      </c>
      <c r="BO61" s="26">
        <v>0</v>
      </c>
      <c r="BP61" s="26">
        <v>0</v>
      </c>
      <c r="BQ61" s="26">
        <v>0.04</v>
      </c>
      <c r="BR61" s="26">
        <v>0.67</v>
      </c>
      <c r="BS61" s="26">
        <v>6.23</v>
      </c>
      <c r="BT61" s="26">
        <v>0</v>
      </c>
      <c r="BU61" s="26">
        <v>0</v>
      </c>
      <c r="BV61" s="26">
        <v>1.69</v>
      </c>
      <c r="BW61" s="26">
        <v>0.06</v>
      </c>
      <c r="BX61" s="26">
        <v>0</v>
      </c>
      <c r="BY61" s="26">
        <v>0</v>
      </c>
      <c r="BZ61" s="26">
        <v>0</v>
      </c>
      <c r="CA61" s="26">
        <v>0</v>
      </c>
      <c r="CB61" s="26">
        <v>1261.73</v>
      </c>
      <c r="CC61" s="13"/>
      <c r="CD61" s="13"/>
      <c r="CE61" s="26">
        <v>595.75</v>
      </c>
      <c r="CG61" s="26">
        <v>6.02</v>
      </c>
      <c r="CH61" s="26">
        <v>6.02</v>
      </c>
      <c r="CI61" s="26">
        <v>6.02</v>
      </c>
      <c r="CJ61" s="26">
        <v>562.96</v>
      </c>
      <c r="CK61" s="26">
        <v>322.27999999999997</v>
      </c>
      <c r="CL61" s="26">
        <v>442.62</v>
      </c>
      <c r="CM61" s="26">
        <v>90.49</v>
      </c>
      <c r="CN61" s="26">
        <v>72.459999999999994</v>
      </c>
      <c r="CO61" s="26">
        <v>81.47</v>
      </c>
      <c r="CP61" s="26">
        <v>48.3</v>
      </c>
      <c r="CQ61" s="26">
        <v>1.49</v>
      </c>
    </row>
    <row r="62" spans="1:95" x14ac:dyDescent="0.3">
      <c r="D62" s="49" t="s">
        <v>253</v>
      </c>
      <c r="E62" s="48"/>
      <c r="F62" s="48"/>
      <c r="G62" s="48"/>
      <c r="H62" s="48"/>
      <c r="I62" s="48"/>
    </row>
    <row r="63" spans="1:95" x14ac:dyDescent="0.3">
      <c r="D63" s="48"/>
      <c r="E63" s="48"/>
      <c r="F63" s="48"/>
      <c r="G63" s="48"/>
      <c r="H63" s="48"/>
      <c r="I63" s="48"/>
    </row>
    <row r="64" spans="1:95" x14ac:dyDescent="0.3">
      <c r="D64" s="48"/>
      <c r="E64" s="48"/>
      <c r="F64" s="48"/>
      <c r="G64" s="48"/>
      <c r="H64" s="48"/>
      <c r="I64" s="48"/>
    </row>
    <row r="66" spans="1:95" x14ac:dyDescent="0.3">
      <c r="A66" s="37" t="s">
        <v>93</v>
      </c>
      <c r="B66" s="36" t="s">
        <v>94</v>
      </c>
      <c r="C66" s="36" t="s">
        <v>73</v>
      </c>
      <c r="D66" s="39" t="s">
        <v>0</v>
      </c>
      <c r="E66" s="40"/>
      <c r="F66" s="39" t="s">
        <v>1</v>
      </c>
      <c r="G66" s="40"/>
      <c r="H66" s="36" t="s">
        <v>74</v>
      </c>
      <c r="I66" s="36" t="s">
        <v>95</v>
      </c>
    </row>
    <row r="67" spans="1:95" x14ac:dyDescent="0.3">
      <c r="A67" s="38"/>
      <c r="B67" s="36"/>
      <c r="C67" s="36"/>
      <c r="D67" s="41"/>
      <c r="E67" s="42"/>
      <c r="F67" s="41"/>
      <c r="G67" s="42"/>
      <c r="H67" s="36"/>
      <c r="I67" s="36"/>
    </row>
    <row r="68" spans="1:95" x14ac:dyDescent="0.3">
      <c r="B68" s="16" t="s">
        <v>98</v>
      </c>
    </row>
    <row r="69" spans="1:95" s="22" customFormat="1" x14ac:dyDescent="0.3">
      <c r="A69" s="31" t="s">
        <v>176</v>
      </c>
      <c r="B69" s="20" t="s">
        <v>99</v>
      </c>
      <c r="C69" s="21" t="str">
        <f>"35,0"</f>
        <v>35,0</v>
      </c>
      <c r="D69" s="21">
        <v>2.77</v>
      </c>
      <c r="E69" s="21">
        <v>0</v>
      </c>
      <c r="F69" s="21">
        <v>0.35</v>
      </c>
      <c r="G69" s="21">
        <v>0</v>
      </c>
      <c r="H69" s="21">
        <v>18.059999999999999</v>
      </c>
      <c r="I69" s="21">
        <v>85.924999999999997</v>
      </c>
      <c r="J69" s="21">
        <v>7.0000000000000007E-2</v>
      </c>
      <c r="K69" s="21">
        <v>0</v>
      </c>
      <c r="L69" s="21">
        <v>7.0000000000000007E-2</v>
      </c>
      <c r="M69" s="21">
        <v>0</v>
      </c>
      <c r="N69" s="21">
        <v>0.74</v>
      </c>
      <c r="O69" s="21">
        <v>16.170000000000002</v>
      </c>
      <c r="P69" s="21">
        <v>1.1599999999999999</v>
      </c>
      <c r="Q69" s="21">
        <v>0</v>
      </c>
      <c r="R69" s="21">
        <v>0</v>
      </c>
      <c r="S69" s="21">
        <v>0.11</v>
      </c>
      <c r="T69" s="21">
        <v>0.53</v>
      </c>
      <c r="U69" s="21">
        <v>0</v>
      </c>
      <c r="V69" s="21">
        <v>46.55</v>
      </c>
      <c r="W69" s="21">
        <v>8.0500000000000007</v>
      </c>
      <c r="X69" s="21">
        <v>11.55</v>
      </c>
      <c r="Y69" s="21">
        <v>30.45</v>
      </c>
      <c r="Z69" s="21">
        <v>0.7</v>
      </c>
      <c r="AA69" s="21">
        <v>0</v>
      </c>
      <c r="AB69" s="21">
        <v>0</v>
      </c>
      <c r="AC69" s="21">
        <v>0</v>
      </c>
      <c r="AD69" s="21">
        <v>0.46</v>
      </c>
      <c r="AE69" s="21">
        <v>0.06</v>
      </c>
      <c r="AF69" s="21">
        <v>0.02</v>
      </c>
      <c r="AG69" s="21">
        <v>0.56000000000000005</v>
      </c>
      <c r="AH69" s="21">
        <v>1.0900000000000001</v>
      </c>
      <c r="AI69" s="21">
        <v>0</v>
      </c>
      <c r="AJ69" s="22">
        <v>0</v>
      </c>
      <c r="AK69" s="22">
        <v>0</v>
      </c>
      <c r="AL69" s="22">
        <v>0</v>
      </c>
      <c r="AM69" s="22">
        <v>0</v>
      </c>
      <c r="AN69" s="22">
        <v>0</v>
      </c>
      <c r="AO69" s="22">
        <v>0</v>
      </c>
      <c r="AP69" s="22">
        <v>0</v>
      </c>
      <c r="AQ69" s="22">
        <v>0</v>
      </c>
      <c r="AR69" s="22">
        <v>0</v>
      </c>
      <c r="AS69" s="22">
        <v>0</v>
      </c>
      <c r="AT69" s="22">
        <v>0</v>
      </c>
      <c r="AU69" s="22">
        <v>0</v>
      </c>
      <c r="AV69" s="22">
        <v>0</v>
      </c>
      <c r="AW69" s="22">
        <v>0</v>
      </c>
      <c r="AX69" s="22">
        <v>0</v>
      </c>
      <c r="AY69" s="22">
        <v>0</v>
      </c>
      <c r="AZ69" s="22">
        <v>0</v>
      </c>
      <c r="BA69" s="22">
        <v>0</v>
      </c>
      <c r="BB69" s="22">
        <v>0</v>
      </c>
      <c r="BC69" s="22">
        <v>0</v>
      </c>
      <c r="BD69" s="22">
        <v>0</v>
      </c>
      <c r="BE69" s="22">
        <v>0</v>
      </c>
      <c r="BF69" s="22">
        <v>0</v>
      </c>
      <c r="BG69" s="22">
        <v>0</v>
      </c>
      <c r="BH69" s="22">
        <v>0</v>
      </c>
      <c r="BI69" s="22">
        <v>0</v>
      </c>
      <c r="BJ69" s="22">
        <v>0</v>
      </c>
      <c r="BK69" s="22">
        <v>0</v>
      </c>
      <c r="BL69" s="22">
        <v>0</v>
      </c>
      <c r="BM69" s="22">
        <v>0</v>
      </c>
      <c r="BN69" s="22">
        <v>0</v>
      </c>
      <c r="BO69" s="22">
        <v>0</v>
      </c>
      <c r="BP69" s="22">
        <v>0</v>
      </c>
      <c r="BQ69" s="22">
        <v>0</v>
      </c>
      <c r="BR69" s="22">
        <v>0</v>
      </c>
      <c r="BS69" s="22">
        <v>0</v>
      </c>
      <c r="BT69" s="22">
        <v>0</v>
      </c>
      <c r="BU69" s="22">
        <v>0</v>
      </c>
      <c r="BV69" s="22">
        <v>0</v>
      </c>
      <c r="BW69" s="22">
        <v>0</v>
      </c>
      <c r="BX69" s="22">
        <v>0</v>
      </c>
      <c r="BY69" s="22">
        <v>0</v>
      </c>
      <c r="BZ69" s="22">
        <v>0</v>
      </c>
      <c r="CA69" s="22">
        <v>0</v>
      </c>
      <c r="CB69" s="22">
        <v>13.2</v>
      </c>
      <c r="CC69" s="23"/>
      <c r="CD69" s="23"/>
      <c r="CE69" s="22">
        <v>0</v>
      </c>
      <c r="CG69" s="22">
        <v>0</v>
      </c>
      <c r="CH69" s="22">
        <v>0</v>
      </c>
      <c r="CI69" s="22">
        <v>0</v>
      </c>
      <c r="CJ69" s="22">
        <v>0</v>
      </c>
      <c r="CK69" s="22">
        <v>0</v>
      </c>
      <c r="CL69" s="22">
        <v>0</v>
      </c>
      <c r="CM69" s="22">
        <v>0</v>
      </c>
      <c r="CN69" s="22">
        <v>0</v>
      </c>
      <c r="CO69" s="22">
        <v>0</v>
      </c>
      <c r="CP69" s="22">
        <v>0</v>
      </c>
      <c r="CQ69" s="22">
        <v>0</v>
      </c>
    </row>
    <row r="70" spans="1:95" s="22" customFormat="1" x14ac:dyDescent="0.3">
      <c r="A70" s="31" t="s">
        <v>177</v>
      </c>
      <c r="B70" s="20" t="s">
        <v>100</v>
      </c>
      <c r="C70" s="21" t="str">
        <f>"5,0"</f>
        <v>5,0</v>
      </c>
      <c r="D70" s="21">
        <v>0.03</v>
      </c>
      <c r="E70" s="21">
        <v>0.03</v>
      </c>
      <c r="F70" s="21">
        <v>4.13</v>
      </c>
      <c r="G70" s="21">
        <v>0</v>
      </c>
      <c r="H70" s="21">
        <v>0.04</v>
      </c>
      <c r="I70" s="21">
        <v>37.377000000000002</v>
      </c>
      <c r="J70" s="21">
        <v>2.68</v>
      </c>
      <c r="K70" s="21">
        <v>0.13</v>
      </c>
      <c r="L70" s="21">
        <v>2.68</v>
      </c>
      <c r="M70" s="21">
        <v>0</v>
      </c>
      <c r="N70" s="21">
        <v>0.04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0.01</v>
      </c>
      <c r="U70" s="21">
        <v>0</v>
      </c>
      <c r="V70" s="21">
        <v>0.75</v>
      </c>
      <c r="W70" s="21">
        <v>0.6</v>
      </c>
      <c r="X70" s="21">
        <v>0</v>
      </c>
      <c r="Y70" s="21">
        <v>0.95</v>
      </c>
      <c r="Z70" s="21">
        <v>0.01</v>
      </c>
      <c r="AA70" s="21">
        <v>29.5</v>
      </c>
      <c r="AB70" s="21">
        <v>19</v>
      </c>
      <c r="AC70" s="21">
        <v>32.65</v>
      </c>
      <c r="AD70" s="21">
        <v>0.05</v>
      </c>
      <c r="AE70" s="21">
        <v>0</v>
      </c>
      <c r="AF70" s="21">
        <v>0.01</v>
      </c>
      <c r="AG70" s="21">
        <v>0</v>
      </c>
      <c r="AH70" s="21">
        <v>0.01</v>
      </c>
      <c r="AI70" s="21">
        <v>0</v>
      </c>
      <c r="AJ70" s="22">
        <v>0</v>
      </c>
      <c r="AK70" s="22">
        <v>1.3</v>
      </c>
      <c r="AL70" s="22">
        <v>1.25</v>
      </c>
      <c r="AM70" s="22">
        <v>2.35</v>
      </c>
      <c r="AN70" s="22">
        <v>1.4</v>
      </c>
      <c r="AO70" s="22">
        <v>0.55000000000000004</v>
      </c>
      <c r="AP70" s="22">
        <v>1.5</v>
      </c>
      <c r="AQ70" s="22">
        <v>1.35</v>
      </c>
      <c r="AR70" s="22">
        <v>1.3</v>
      </c>
      <c r="AS70" s="22">
        <v>1.1000000000000001</v>
      </c>
      <c r="AT70" s="22">
        <v>0.8</v>
      </c>
      <c r="AU70" s="22">
        <v>1.8</v>
      </c>
      <c r="AV70" s="22">
        <v>1.1000000000000001</v>
      </c>
      <c r="AW70" s="22">
        <v>0.75</v>
      </c>
      <c r="AX70" s="22">
        <v>4.45</v>
      </c>
      <c r="AY70" s="22">
        <v>0</v>
      </c>
      <c r="AZ70" s="22">
        <v>1.5</v>
      </c>
      <c r="BA70" s="22">
        <v>1.7</v>
      </c>
      <c r="BB70" s="22">
        <v>1.3</v>
      </c>
      <c r="BC70" s="22">
        <v>0.3</v>
      </c>
      <c r="BD70" s="22">
        <v>0.19</v>
      </c>
      <c r="BE70" s="22">
        <v>0.04</v>
      </c>
      <c r="BF70" s="22">
        <v>0.04</v>
      </c>
      <c r="BG70" s="22">
        <v>0.09</v>
      </c>
      <c r="BH70" s="22">
        <v>0.12</v>
      </c>
      <c r="BI70" s="22">
        <v>0.39</v>
      </c>
      <c r="BJ70" s="22">
        <v>0</v>
      </c>
      <c r="BK70" s="22">
        <v>1.23</v>
      </c>
      <c r="BL70" s="22">
        <v>0</v>
      </c>
      <c r="BM70" s="22">
        <v>0.38</v>
      </c>
      <c r="BN70" s="22">
        <v>0</v>
      </c>
      <c r="BO70" s="22">
        <v>0</v>
      </c>
      <c r="BP70" s="22">
        <v>0</v>
      </c>
      <c r="BQ70" s="22">
        <v>0</v>
      </c>
      <c r="BR70" s="22">
        <v>0.14000000000000001</v>
      </c>
      <c r="BS70" s="22">
        <v>1.1399999999999999</v>
      </c>
      <c r="BT70" s="22">
        <v>0</v>
      </c>
      <c r="BU70" s="22">
        <v>0</v>
      </c>
      <c r="BV70" s="22">
        <v>0.04</v>
      </c>
      <c r="BW70" s="22">
        <v>0</v>
      </c>
      <c r="BX70" s="22">
        <v>0</v>
      </c>
      <c r="BY70" s="22">
        <v>0</v>
      </c>
      <c r="BZ70" s="22">
        <v>0</v>
      </c>
      <c r="CA70" s="22">
        <v>0</v>
      </c>
      <c r="CB70" s="22">
        <v>0.8</v>
      </c>
      <c r="CC70" s="23"/>
      <c r="CD70" s="23"/>
      <c r="CE70" s="22">
        <v>32.67</v>
      </c>
      <c r="CG70" s="22">
        <v>0</v>
      </c>
      <c r="CH70" s="22">
        <v>0</v>
      </c>
      <c r="CI70" s="22">
        <v>0</v>
      </c>
      <c r="CJ70" s="22">
        <v>0</v>
      </c>
      <c r="CK70" s="22">
        <v>0</v>
      </c>
      <c r="CL70" s="22">
        <v>0</v>
      </c>
      <c r="CM70" s="22">
        <v>0</v>
      </c>
      <c r="CN70" s="22">
        <v>0</v>
      </c>
      <c r="CO70" s="22">
        <v>0</v>
      </c>
      <c r="CP70" s="22">
        <v>0</v>
      </c>
      <c r="CQ70" s="22">
        <v>0</v>
      </c>
    </row>
    <row r="71" spans="1:95" s="22" customFormat="1" ht="31.2" x14ac:dyDescent="0.3">
      <c r="A71" s="31" t="s">
        <v>201</v>
      </c>
      <c r="B71" s="20" t="s">
        <v>125</v>
      </c>
      <c r="C71" s="21" t="str">
        <f>"180,0"</f>
        <v>180,0</v>
      </c>
      <c r="D71" s="21">
        <v>3.95</v>
      </c>
      <c r="E71" s="21">
        <v>2.62</v>
      </c>
      <c r="F71" s="21">
        <v>3.74</v>
      </c>
      <c r="G71" s="21">
        <v>0</v>
      </c>
      <c r="H71" s="21">
        <v>14.79</v>
      </c>
      <c r="I71" s="21">
        <v>107.74280592</v>
      </c>
      <c r="J71" s="21">
        <v>2.6</v>
      </c>
      <c r="K71" s="21">
        <v>0.04</v>
      </c>
      <c r="L71" s="21">
        <v>2.6</v>
      </c>
      <c r="M71" s="21">
        <v>0</v>
      </c>
      <c r="N71" s="21">
        <v>5.43</v>
      </c>
      <c r="O71" s="21">
        <v>8.8699999999999992</v>
      </c>
      <c r="P71" s="21">
        <v>0.48</v>
      </c>
      <c r="Q71" s="21">
        <v>0</v>
      </c>
      <c r="R71" s="21">
        <v>0</v>
      </c>
      <c r="S71" s="21">
        <v>0.09</v>
      </c>
      <c r="T71" s="21">
        <v>0.92</v>
      </c>
      <c r="U71" s="21">
        <v>128.72999999999999</v>
      </c>
      <c r="V71" s="21">
        <v>131.46</v>
      </c>
      <c r="W71" s="21">
        <v>98.34</v>
      </c>
      <c r="X71" s="21">
        <v>13.01</v>
      </c>
      <c r="Y71" s="21">
        <v>81.75</v>
      </c>
      <c r="Z71" s="21">
        <v>0.28999999999999998</v>
      </c>
      <c r="AA71" s="21">
        <v>15.9</v>
      </c>
      <c r="AB71" s="21">
        <v>11.58</v>
      </c>
      <c r="AC71" s="21">
        <v>29.2</v>
      </c>
      <c r="AD71" s="21">
        <v>0.23</v>
      </c>
      <c r="AE71" s="21">
        <v>0.04</v>
      </c>
      <c r="AF71" s="21">
        <v>0.11</v>
      </c>
      <c r="AG71" s="21">
        <v>0.21</v>
      </c>
      <c r="AH71" s="21">
        <v>1.1399999999999999</v>
      </c>
      <c r="AI71" s="21">
        <v>0.47</v>
      </c>
      <c r="AJ71" s="22">
        <v>0</v>
      </c>
      <c r="AK71" s="22">
        <v>64.78</v>
      </c>
      <c r="AL71" s="22">
        <v>59.22</v>
      </c>
      <c r="AM71" s="22">
        <v>110.95</v>
      </c>
      <c r="AN71" s="22">
        <v>34.630000000000003</v>
      </c>
      <c r="AO71" s="22">
        <v>21.13</v>
      </c>
      <c r="AP71" s="22">
        <v>42.91</v>
      </c>
      <c r="AQ71" s="22">
        <v>14.04</v>
      </c>
      <c r="AR71" s="22">
        <v>68.84</v>
      </c>
      <c r="AS71" s="22">
        <v>45.51</v>
      </c>
      <c r="AT71" s="22">
        <v>54.9</v>
      </c>
      <c r="AU71" s="22">
        <v>47.05</v>
      </c>
      <c r="AV71" s="22">
        <v>27.64</v>
      </c>
      <c r="AW71" s="22">
        <v>48.12</v>
      </c>
      <c r="AX71" s="22">
        <v>422.72</v>
      </c>
      <c r="AY71" s="22">
        <v>0</v>
      </c>
      <c r="AZ71" s="22">
        <v>133.19</v>
      </c>
      <c r="BA71" s="22">
        <v>68.95</v>
      </c>
      <c r="BB71" s="22">
        <v>34.6</v>
      </c>
      <c r="BC71" s="22">
        <v>27.42</v>
      </c>
      <c r="BD71" s="22">
        <v>0.05</v>
      </c>
      <c r="BE71" s="22">
        <v>0.01</v>
      </c>
      <c r="BF71" s="22">
        <v>0.01</v>
      </c>
      <c r="BG71" s="22">
        <v>0.02</v>
      </c>
      <c r="BH71" s="22">
        <v>0.03</v>
      </c>
      <c r="BI71" s="22">
        <v>0.1</v>
      </c>
      <c r="BJ71" s="22">
        <v>0</v>
      </c>
      <c r="BK71" s="22">
        <v>0.33</v>
      </c>
      <c r="BL71" s="22">
        <v>0</v>
      </c>
      <c r="BM71" s="22">
        <v>0.1</v>
      </c>
      <c r="BN71" s="22">
        <v>0</v>
      </c>
      <c r="BO71" s="22">
        <v>0</v>
      </c>
      <c r="BP71" s="22">
        <v>0</v>
      </c>
      <c r="BQ71" s="22">
        <v>0</v>
      </c>
      <c r="BR71" s="22">
        <v>0.04</v>
      </c>
      <c r="BS71" s="22">
        <v>0.28999999999999998</v>
      </c>
      <c r="BT71" s="22">
        <v>0</v>
      </c>
      <c r="BU71" s="22">
        <v>0</v>
      </c>
      <c r="BV71" s="22">
        <v>7.0000000000000007E-2</v>
      </c>
      <c r="BW71" s="22">
        <v>0</v>
      </c>
      <c r="BX71" s="22">
        <v>0</v>
      </c>
      <c r="BY71" s="22">
        <v>0</v>
      </c>
      <c r="BZ71" s="22">
        <v>0</v>
      </c>
      <c r="CA71" s="22">
        <v>0</v>
      </c>
      <c r="CB71" s="22">
        <v>157.26</v>
      </c>
      <c r="CC71" s="23"/>
      <c r="CD71" s="23"/>
      <c r="CE71" s="22">
        <v>17.829999999999998</v>
      </c>
      <c r="CG71" s="22">
        <v>0</v>
      </c>
      <c r="CH71" s="22">
        <v>0</v>
      </c>
      <c r="CI71" s="22">
        <v>0</v>
      </c>
      <c r="CJ71" s="22">
        <v>0</v>
      </c>
      <c r="CK71" s="22">
        <v>0</v>
      </c>
      <c r="CL71" s="22">
        <v>0</v>
      </c>
      <c r="CM71" s="22">
        <v>0</v>
      </c>
      <c r="CN71" s="22">
        <v>0</v>
      </c>
      <c r="CO71" s="22">
        <v>0</v>
      </c>
      <c r="CP71" s="22">
        <v>1.44</v>
      </c>
      <c r="CQ71" s="22">
        <v>0.14000000000000001</v>
      </c>
    </row>
    <row r="72" spans="1:95" s="15" customFormat="1" x14ac:dyDescent="0.3">
      <c r="A72" s="32" t="s">
        <v>179</v>
      </c>
      <c r="B72" s="17" t="s">
        <v>102</v>
      </c>
      <c r="C72" s="18" t="str">
        <f>"180,0"</f>
        <v>180,0</v>
      </c>
      <c r="D72" s="18">
        <v>7.0000000000000007E-2</v>
      </c>
      <c r="E72" s="18">
        <v>0</v>
      </c>
      <c r="F72" s="18">
        <v>0.02</v>
      </c>
      <c r="G72" s="18">
        <v>0.02</v>
      </c>
      <c r="H72" s="18">
        <v>8.2200000000000006</v>
      </c>
      <c r="I72" s="18">
        <v>31.597754399999996</v>
      </c>
      <c r="J72" s="18">
        <v>0</v>
      </c>
      <c r="K72" s="18">
        <v>0</v>
      </c>
      <c r="L72" s="18">
        <v>0</v>
      </c>
      <c r="M72" s="18">
        <v>0</v>
      </c>
      <c r="N72" s="18">
        <v>8.19</v>
      </c>
      <c r="O72" s="18">
        <v>0</v>
      </c>
      <c r="P72" s="18">
        <v>0.04</v>
      </c>
      <c r="Q72" s="18">
        <v>0</v>
      </c>
      <c r="R72" s="18">
        <v>0</v>
      </c>
      <c r="S72" s="18">
        <v>0</v>
      </c>
      <c r="T72" s="18">
        <v>0.03</v>
      </c>
      <c r="U72" s="18">
        <v>0.09</v>
      </c>
      <c r="V72" s="18">
        <v>0.24</v>
      </c>
      <c r="W72" s="18">
        <v>0.24</v>
      </c>
      <c r="X72" s="18">
        <v>0</v>
      </c>
      <c r="Y72" s="18">
        <v>0</v>
      </c>
      <c r="Z72" s="18">
        <v>0.02</v>
      </c>
      <c r="AA72" s="18">
        <v>0</v>
      </c>
      <c r="AB72" s="18">
        <v>0</v>
      </c>
      <c r="AC72" s="18">
        <v>0</v>
      </c>
      <c r="AD72" s="18">
        <v>0</v>
      </c>
      <c r="AE72" s="18">
        <v>0</v>
      </c>
      <c r="AF72" s="18">
        <v>0</v>
      </c>
      <c r="AG72" s="18">
        <v>0</v>
      </c>
      <c r="AH72" s="18">
        <v>0</v>
      </c>
      <c r="AI72" s="18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0</v>
      </c>
      <c r="AV72" s="15">
        <v>0</v>
      </c>
      <c r="AW72" s="15">
        <v>0</v>
      </c>
      <c r="AX72" s="15">
        <v>0</v>
      </c>
      <c r="AY72" s="15">
        <v>0</v>
      </c>
      <c r="AZ72" s="15">
        <v>0</v>
      </c>
      <c r="BA72" s="15">
        <v>0</v>
      </c>
      <c r="BB72" s="15">
        <v>0</v>
      </c>
      <c r="BC72" s="15">
        <v>0</v>
      </c>
      <c r="BD72" s="15">
        <v>0</v>
      </c>
      <c r="BE72" s="15">
        <v>0</v>
      </c>
      <c r="BF72" s="15">
        <v>0</v>
      </c>
      <c r="BG72" s="15">
        <v>0</v>
      </c>
      <c r="BH72" s="15">
        <v>0</v>
      </c>
      <c r="BI72" s="15">
        <v>0</v>
      </c>
      <c r="BJ72" s="15">
        <v>0</v>
      </c>
      <c r="BK72" s="15">
        <v>0</v>
      </c>
      <c r="BL72" s="15">
        <v>0</v>
      </c>
      <c r="BM72" s="15">
        <v>0</v>
      </c>
      <c r="BN72" s="15">
        <v>0</v>
      </c>
      <c r="BO72" s="15">
        <v>0</v>
      </c>
      <c r="BP72" s="15">
        <v>0</v>
      </c>
      <c r="BQ72" s="15">
        <v>0</v>
      </c>
      <c r="BR72" s="15">
        <v>0</v>
      </c>
      <c r="BS72" s="15">
        <v>0</v>
      </c>
      <c r="BT72" s="15">
        <v>0</v>
      </c>
      <c r="BU72" s="15">
        <v>0</v>
      </c>
      <c r="BV72" s="15">
        <v>0</v>
      </c>
      <c r="BW72" s="15">
        <v>0</v>
      </c>
      <c r="BX72" s="15">
        <v>0</v>
      </c>
      <c r="BY72" s="15">
        <v>0</v>
      </c>
      <c r="BZ72" s="15">
        <v>0</v>
      </c>
      <c r="CA72" s="15">
        <v>0</v>
      </c>
      <c r="CB72" s="15">
        <v>171.04</v>
      </c>
      <c r="CC72" s="19"/>
      <c r="CD72" s="19"/>
      <c r="CE72" s="15">
        <v>0</v>
      </c>
      <c r="CG72" s="15">
        <v>0</v>
      </c>
      <c r="CH72" s="15">
        <v>0</v>
      </c>
      <c r="CI72" s="15">
        <v>0</v>
      </c>
      <c r="CJ72" s="15">
        <v>0</v>
      </c>
      <c r="CK72" s="15">
        <v>0</v>
      </c>
      <c r="CL72" s="15">
        <v>0</v>
      </c>
      <c r="CM72" s="15">
        <v>0</v>
      </c>
      <c r="CN72" s="15">
        <v>0</v>
      </c>
      <c r="CO72" s="15">
        <v>0</v>
      </c>
      <c r="CP72" s="15">
        <v>9</v>
      </c>
      <c r="CQ72" s="15">
        <v>0</v>
      </c>
    </row>
    <row r="73" spans="1:95" s="26" customFormat="1" x14ac:dyDescent="0.3">
      <c r="A73" s="33"/>
      <c r="B73" s="24" t="s">
        <v>103</v>
      </c>
      <c r="C73" s="25"/>
      <c r="D73" s="25">
        <v>6.81</v>
      </c>
      <c r="E73" s="25">
        <v>2.64</v>
      </c>
      <c r="F73" s="25">
        <v>8.24</v>
      </c>
      <c r="G73" s="25">
        <v>0.02</v>
      </c>
      <c r="H73" s="25">
        <v>41.11</v>
      </c>
      <c r="I73" s="25">
        <v>262.64</v>
      </c>
      <c r="J73" s="25">
        <v>5.35</v>
      </c>
      <c r="K73" s="25">
        <v>0.16</v>
      </c>
      <c r="L73" s="25">
        <v>5.35</v>
      </c>
      <c r="M73" s="25">
        <v>0</v>
      </c>
      <c r="N73" s="25">
        <v>14.39</v>
      </c>
      <c r="O73" s="25">
        <v>25.04</v>
      </c>
      <c r="P73" s="25">
        <v>1.68</v>
      </c>
      <c r="Q73" s="25">
        <v>0</v>
      </c>
      <c r="R73" s="25">
        <v>0</v>
      </c>
      <c r="S73" s="25">
        <v>0.2</v>
      </c>
      <c r="T73" s="25">
        <v>1.49</v>
      </c>
      <c r="U73" s="25">
        <v>128.82</v>
      </c>
      <c r="V73" s="25">
        <v>179</v>
      </c>
      <c r="W73" s="25">
        <v>107.22</v>
      </c>
      <c r="X73" s="25">
        <v>24.56</v>
      </c>
      <c r="Y73" s="25">
        <v>113.15</v>
      </c>
      <c r="Z73" s="25">
        <v>1.02</v>
      </c>
      <c r="AA73" s="25">
        <v>45.4</v>
      </c>
      <c r="AB73" s="25">
        <v>30.58</v>
      </c>
      <c r="AC73" s="25">
        <v>61.85</v>
      </c>
      <c r="AD73" s="25">
        <v>0.74</v>
      </c>
      <c r="AE73" s="25">
        <v>0.1</v>
      </c>
      <c r="AF73" s="25">
        <v>0.14000000000000001</v>
      </c>
      <c r="AG73" s="25">
        <v>0.77</v>
      </c>
      <c r="AH73" s="25">
        <v>2.2400000000000002</v>
      </c>
      <c r="AI73" s="25">
        <v>0.47</v>
      </c>
      <c r="AJ73" s="26">
        <v>0</v>
      </c>
      <c r="AK73" s="26">
        <v>66.08</v>
      </c>
      <c r="AL73" s="26">
        <v>60.47</v>
      </c>
      <c r="AM73" s="26">
        <v>113.3</v>
      </c>
      <c r="AN73" s="26">
        <v>36.03</v>
      </c>
      <c r="AO73" s="26">
        <v>21.68</v>
      </c>
      <c r="AP73" s="26">
        <v>44.41</v>
      </c>
      <c r="AQ73" s="26">
        <v>15.39</v>
      </c>
      <c r="AR73" s="26">
        <v>70.14</v>
      </c>
      <c r="AS73" s="26">
        <v>46.61</v>
      </c>
      <c r="AT73" s="26">
        <v>55.7</v>
      </c>
      <c r="AU73" s="26">
        <v>48.85</v>
      </c>
      <c r="AV73" s="26">
        <v>28.74</v>
      </c>
      <c r="AW73" s="26">
        <v>48.87</v>
      </c>
      <c r="AX73" s="26">
        <v>427.17</v>
      </c>
      <c r="AY73" s="26">
        <v>0</v>
      </c>
      <c r="AZ73" s="26">
        <v>134.69</v>
      </c>
      <c r="BA73" s="26">
        <v>70.650000000000006</v>
      </c>
      <c r="BB73" s="26">
        <v>35.9</v>
      </c>
      <c r="BC73" s="26">
        <v>27.72</v>
      </c>
      <c r="BD73" s="26">
        <v>0.23</v>
      </c>
      <c r="BE73" s="26">
        <v>0.05</v>
      </c>
      <c r="BF73" s="26">
        <v>0.05</v>
      </c>
      <c r="BG73" s="26">
        <v>0.12</v>
      </c>
      <c r="BH73" s="26">
        <v>0.15</v>
      </c>
      <c r="BI73" s="26">
        <v>0.49</v>
      </c>
      <c r="BJ73" s="26">
        <v>0</v>
      </c>
      <c r="BK73" s="26">
        <v>1.57</v>
      </c>
      <c r="BL73" s="26">
        <v>0</v>
      </c>
      <c r="BM73" s="26">
        <v>0.47</v>
      </c>
      <c r="BN73" s="26">
        <v>0</v>
      </c>
      <c r="BO73" s="26">
        <v>0</v>
      </c>
      <c r="BP73" s="26">
        <v>0</v>
      </c>
      <c r="BQ73" s="26">
        <v>0</v>
      </c>
      <c r="BR73" s="26">
        <v>0.18</v>
      </c>
      <c r="BS73" s="26">
        <v>1.43</v>
      </c>
      <c r="BT73" s="26">
        <v>0</v>
      </c>
      <c r="BU73" s="26">
        <v>0</v>
      </c>
      <c r="BV73" s="26">
        <v>0.11</v>
      </c>
      <c r="BW73" s="26">
        <v>0.01</v>
      </c>
      <c r="BX73" s="26">
        <v>0</v>
      </c>
      <c r="BY73" s="26">
        <v>0</v>
      </c>
      <c r="BZ73" s="26">
        <v>0</v>
      </c>
      <c r="CA73" s="26">
        <v>0</v>
      </c>
      <c r="CB73" s="26">
        <v>342.3</v>
      </c>
      <c r="CC73" s="13"/>
      <c r="CD73" s="13" t="e">
        <f>$I$73/$I$91*100</f>
        <v>#DIV/0!</v>
      </c>
      <c r="CE73" s="26">
        <v>50.49</v>
      </c>
      <c r="CG73" s="26">
        <v>0</v>
      </c>
      <c r="CH73" s="26">
        <v>0</v>
      </c>
      <c r="CI73" s="26">
        <v>0</v>
      </c>
      <c r="CJ73" s="26">
        <v>0</v>
      </c>
      <c r="CK73" s="26">
        <v>0</v>
      </c>
      <c r="CL73" s="26">
        <v>0</v>
      </c>
      <c r="CM73" s="26">
        <v>0</v>
      </c>
      <c r="CN73" s="26">
        <v>0</v>
      </c>
      <c r="CO73" s="26">
        <v>0</v>
      </c>
      <c r="CP73" s="26">
        <v>10.44</v>
      </c>
      <c r="CQ73" s="26">
        <v>0.14000000000000001</v>
      </c>
    </row>
    <row r="74" spans="1:95" x14ac:dyDescent="0.3">
      <c r="B74" s="16" t="s">
        <v>182</v>
      </c>
    </row>
    <row r="75" spans="1:95" s="15" customFormat="1" x14ac:dyDescent="0.3">
      <c r="A75" s="32" t="s">
        <v>180</v>
      </c>
      <c r="B75" s="17" t="s">
        <v>202</v>
      </c>
      <c r="C75" s="18" t="str">
        <f>"100,0"</f>
        <v>100,0</v>
      </c>
      <c r="D75" s="18">
        <v>4.0999999999999996</v>
      </c>
      <c r="E75" s="18">
        <v>4.0999999999999996</v>
      </c>
      <c r="F75" s="18">
        <v>1.5</v>
      </c>
      <c r="G75" s="18">
        <v>0</v>
      </c>
      <c r="H75" s="18">
        <v>5.9</v>
      </c>
      <c r="I75" s="18">
        <v>55.62</v>
      </c>
      <c r="J75" s="18">
        <v>0.9</v>
      </c>
      <c r="K75" s="18">
        <v>0</v>
      </c>
      <c r="L75" s="18">
        <v>0</v>
      </c>
      <c r="M75" s="18">
        <v>0</v>
      </c>
      <c r="N75" s="18">
        <v>5.9</v>
      </c>
      <c r="O75" s="18">
        <v>0</v>
      </c>
      <c r="P75" s="18">
        <v>0</v>
      </c>
      <c r="Q75" s="18">
        <v>0</v>
      </c>
      <c r="R75" s="18">
        <v>0</v>
      </c>
      <c r="S75" s="18">
        <v>1.1000000000000001</v>
      </c>
      <c r="T75" s="18">
        <v>0.9</v>
      </c>
      <c r="U75" s="18">
        <v>50</v>
      </c>
      <c r="V75" s="18">
        <v>152</v>
      </c>
      <c r="W75" s="18">
        <v>124</v>
      </c>
      <c r="X75" s="18">
        <v>15</v>
      </c>
      <c r="Y75" s="18">
        <v>95</v>
      </c>
      <c r="Z75" s="18">
        <v>0.1</v>
      </c>
      <c r="AA75" s="18">
        <v>10</v>
      </c>
      <c r="AB75" s="18">
        <v>0</v>
      </c>
      <c r="AC75" s="18">
        <v>10</v>
      </c>
      <c r="AD75" s="18">
        <v>0</v>
      </c>
      <c r="AE75" s="18">
        <v>0.03</v>
      </c>
      <c r="AF75" s="18">
        <v>0.15</v>
      </c>
      <c r="AG75" s="18">
        <v>0.2</v>
      </c>
      <c r="AH75" s="18">
        <v>1.2</v>
      </c>
      <c r="AI75" s="18">
        <v>0.6</v>
      </c>
      <c r="AJ75" s="15">
        <v>0</v>
      </c>
      <c r="AK75" s="15">
        <v>323</v>
      </c>
      <c r="AL75" s="15">
        <v>300</v>
      </c>
      <c r="AM75" s="15">
        <v>450</v>
      </c>
      <c r="AN75" s="15">
        <v>387</v>
      </c>
      <c r="AO75" s="15">
        <v>115</v>
      </c>
      <c r="AP75" s="15">
        <v>216</v>
      </c>
      <c r="AQ75" s="15">
        <v>72</v>
      </c>
      <c r="AR75" s="15">
        <v>225</v>
      </c>
      <c r="AS75" s="15">
        <v>160</v>
      </c>
      <c r="AT75" s="15">
        <v>174</v>
      </c>
      <c r="AU75" s="15">
        <v>344</v>
      </c>
      <c r="AV75" s="15">
        <v>156</v>
      </c>
      <c r="AW75" s="15">
        <v>93</v>
      </c>
      <c r="AX75" s="15">
        <v>897</v>
      </c>
      <c r="AY75" s="15">
        <v>0</v>
      </c>
      <c r="AZ75" s="15">
        <v>518</v>
      </c>
      <c r="BA75" s="15">
        <v>278</v>
      </c>
      <c r="BB75" s="15">
        <v>242</v>
      </c>
      <c r="BC75" s="15">
        <v>50</v>
      </c>
      <c r="BD75" s="15">
        <v>0.1</v>
      </c>
      <c r="BE75" s="15">
        <v>7.0000000000000007E-2</v>
      </c>
      <c r="BF75" s="15">
        <v>0.04</v>
      </c>
      <c r="BG75" s="15">
        <v>0.08</v>
      </c>
      <c r="BH75" s="15">
        <v>0.09</v>
      </c>
      <c r="BI75" s="15">
        <v>0.45</v>
      </c>
      <c r="BJ75" s="15">
        <v>0.03</v>
      </c>
      <c r="BK75" s="15">
        <v>0.56000000000000005</v>
      </c>
      <c r="BL75" s="15">
        <v>0.02</v>
      </c>
      <c r="BM75" s="15">
        <v>0.31</v>
      </c>
      <c r="BN75" s="15">
        <v>0.04</v>
      </c>
      <c r="BO75" s="15">
        <v>0</v>
      </c>
      <c r="BP75" s="15">
        <v>0</v>
      </c>
      <c r="BQ75" s="15">
        <v>0.04</v>
      </c>
      <c r="BR75" s="15">
        <v>0.08</v>
      </c>
      <c r="BS75" s="15">
        <v>0.69</v>
      </c>
      <c r="BT75" s="15">
        <v>0.01</v>
      </c>
      <c r="BU75" s="15">
        <v>0</v>
      </c>
      <c r="BV75" s="15">
        <v>0.02</v>
      </c>
      <c r="BW75" s="15">
        <v>0.03</v>
      </c>
      <c r="BX75" s="15">
        <v>0.08</v>
      </c>
      <c r="BY75" s="15">
        <v>0</v>
      </c>
      <c r="BZ75" s="15">
        <v>0</v>
      </c>
      <c r="CA75" s="15">
        <v>0</v>
      </c>
      <c r="CB75" s="15">
        <v>86.5</v>
      </c>
      <c r="CC75" s="19"/>
      <c r="CD75" s="19"/>
      <c r="CE75" s="15">
        <v>10</v>
      </c>
      <c r="CG75" s="15">
        <v>11.25</v>
      </c>
      <c r="CH75" s="15">
        <v>11.25</v>
      </c>
      <c r="CI75" s="15">
        <v>11.25</v>
      </c>
      <c r="CJ75" s="15">
        <v>4050</v>
      </c>
      <c r="CK75" s="15">
        <v>2587.5</v>
      </c>
      <c r="CL75" s="15">
        <v>3318.75</v>
      </c>
      <c r="CM75" s="15">
        <v>2.5</v>
      </c>
      <c r="CN75" s="15">
        <v>2.5</v>
      </c>
      <c r="CO75" s="15">
        <v>2.5</v>
      </c>
      <c r="CP75" s="15">
        <v>0</v>
      </c>
      <c r="CQ75" s="15">
        <v>0</v>
      </c>
    </row>
    <row r="76" spans="1:95" s="26" customFormat="1" x14ac:dyDescent="0.3">
      <c r="A76" s="33"/>
      <c r="B76" s="24" t="s">
        <v>183</v>
      </c>
      <c r="C76" s="25"/>
      <c r="D76" s="25">
        <v>4.0999999999999996</v>
      </c>
      <c r="E76" s="25">
        <v>4.0999999999999996</v>
      </c>
      <c r="F76" s="25">
        <v>1.5</v>
      </c>
      <c r="G76" s="25">
        <v>0</v>
      </c>
      <c r="H76" s="25">
        <v>5.9</v>
      </c>
      <c r="I76" s="25">
        <v>55.62</v>
      </c>
      <c r="J76" s="25">
        <v>0.9</v>
      </c>
      <c r="K76" s="25">
        <v>0</v>
      </c>
      <c r="L76" s="25">
        <v>0</v>
      </c>
      <c r="M76" s="25">
        <v>0</v>
      </c>
      <c r="N76" s="25">
        <v>5.9</v>
      </c>
      <c r="O76" s="25">
        <v>0</v>
      </c>
      <c r="P76" s="25">
        <v>0</v>
      </c>
      <c r="Q76" s="25">
        <v>0</v>
      </c>
      <c r="R76" s="25">
        <v>0</v>
      </c>
      <c r="S76" s="25">
        <v>1.1000000000000001</v>
      </c>
      <c r="T76" s="25">
        <v>0.9</v>
      </c>
      <c r="U76" s="25">
        <v>50</v>
      </c>
      <c r="V76" s="25">
        <v>152</v>
      </c>
      <c r="W76" s="25">
        <v>124</v>
      </c>
      <c r="X76" s="25">
        <v>15</v>
      </c>
      <c r="Y76" s="25">
        <v>95</v>
      </c>
      <c r="Z76" s="25">
        <v>0.1</v>
      </c>
      <c r="AA76" s="25">
        <v>10</v>
      </c>
      <c r="AB76" s="25">
        <v>0</v>
      </c>
      <c r="AC76" s="25">
        <v>10</v>
      </c>
      <c r="AD76" s="25">
        <v>0</v>
      </c>
      <c r="AE76" s="25">
        <v>0.03</v>
      </c>
      <c r="AF76" s="25">
        <v>0.15</v>
      </c>
      <c r="AG76" s="25">
        <v>0.2</v>
      </c>
      <c r="AH76" s="25">
        <v>1.2</v>
      </c>
      <c r="AI76" s="25">
        <v>0.6</v>
      </c>
      <c r="AJ76" s="26">
        <v>0</v>
      </c>
      <c r="AK76" s="26">
        <v>323</v>
      </c>
      <c r="AL76" s="26">
        <v>300</v>
      </c>
      <c r="AM76" s="26">
        <v>450</v>
      </c>
      <c r="AN76" s="26">
        <v>387</v>
      </c>
      <c r="AO76" s="26">
        <v>115</v>
      </c>
      <c r="AP76" s="26">
        <v>216</v>
      </c>
      <c r="AQ76" s="26">
        <v>72</v>
      </c>
      <c r="AR76" s="26">
        <v>225</v>
      </c>
      <c r="AS76" s="26">
        <v>160</v>
      </c>
      <c r="AT76" s="26">
        <v>174</v>
      </c>
      <c r="AU76" s="26">
        <v>344</v>
      </c>
      <c r="AV76" s="26">
        <v>156</v>
      </c>
      <c r="AW76" s="26">
        <v>93</v>
      </c>
      <c r="AX76" s="26">
        <v>897</v>
      </c>
      <c r="AY76" s="26">
        <v>0</v>
      </c>
      <c r="AZ76" s="26">
        <v>518</v>
      </c>
      <c r="BA76" s="26">
        <v>278</v>
      </c>
      <c r="BB76" s="26">
        <v>242</v>
      </c>
      <c r="BC76" s="26">
        <v>50</v>
      </c>
      <c r="BD76" s="26">
        <v>0.1</v>
      </c>
      <c r="BE76" s="26">
        <v>7.0000000000000007E-2</v>
      </c>
      <c r="BF76" s="26">
        <v>0.04</v>
      </c>
      <c r="BG76" s="26">
        <v>0.08</v>
      </c>
      <c r="BH76" s="26">
        <v>0.09</v>
      </c>
      <c r="BI76" s="26">
        <v>0.45</v>
      </c>
      <c r="BJ76" s="26">
        <v>0.03</v>
      </c>
      <c r="BK76" s="26">
        <v>0.56000000000000005</v>
      </c>
      <c r="BL76" s="26">
        <v>0.02</v>
      </c>
      <c r="BM76" s="26">
        <v>0.31</v>
      </c>
      <c r="BN76" s="26">
        <v>0.04</v>
      </c>
      <c r="BO76" s="26">
        <v>0</v>
      </c>
      <c r="BP76" s="26">
        <v>0</v>
      </c>
      <c r="BQ76" s="26">
        <v>0.04</v>
      </c>
      <c r="BR76" s="26">
        <v>0.08</v>
      </c>
      <c r="BS76" s="26">
        <v>0.69</v>
      </c>
      <c r="BT76" s="26">
        <v>0.01</v>
      </c>
      <c r="BU76" s="26">
        <v>0</v>
      </c>
      <c r="BV76" s="26">
        <v>0.02</v>
      </c>
      <c r="BW76" s="26">
        <v>0.03</v>
      </c>
      <c r="BX76" s="26">
        <v>0.08</v>
      </c>
      <c r="BY76" s="26">
        <v>0</v>
      </c>
      <c r="BZ76" s="26">
        <v>0</v>
      </c>
      <c r="CA76" s="26">
        <v>0</v>
      </c>
      <c r="CB76" s="26">
        <v>86.5</v>
      </c>
      <c r="CC76" s="13"/>
      <c r="CD76" s="13" t="e">
        <f>$I$76/$I$91*100</f>
        <v>#DIV/0!</v>
      </c>
      <c r="CE76" s="26">
        <v>10</v>
      </c>
      <c r="CG76" s="26">
        <v>11.25</v>
      </c>
      <c r="CH76" s="26">
        <v>11.25</v>
      </c>
      <c r="CI76" s="26">
        <v>11.25</v>
      </c>
      <c r="CJ76" s="26">
        <v>4050</v>
      </c>
      <c r="CK76" s="26">
        <v>2587.5</v>
      </c>
      <c r="CL76" s="26">
        <v>3318.75</v>
      </c>
      <c r="CM76" s="26">
        <v>2.5</v>
      </c>
      <c r="CN76" s="26">
        <v>2.5</v>
      </c>
      <c r="CO76" s="26">
        <v>2.5</v>
      </c>
      <c r="CP76" s="26">
        <v>0</v>
      </c>
      <c r="CQ76" s="26">
        <v>0</v>
      </c>
    </row>
    <row r="77" spans="1:95" x14ac:dyDescent="0.3">
      <c r="B77" s="16" t="s">
        <v>104</v>
      </c>
    </row>
    <row r="78" spans="1:95" s="22" customFormat="1" x14ac:dyDescent="0.3">
      <c r="A78" s="31" t="s">
        <v>203</v>
      </c>
      <c r="B78" s="20" t="s">
        <v>126</v>
      </c>
      <c r="C78" s="21" t="str">
        <f>"60,0"</f>
        <v>60,0</v>
      </c>
      <c r="D78" s="21">
        <v>0.73</v>
      </c>
      <c r="E78" s="21">
        <v>0</v>
      </c>
      <c r="F78" s="21">
        <v>2.74</v>
      </c>
      <c r="G78" s="21">
        <v>0</v>
      </c>
      <c r="H78" s="21">
        <v>7.71</v>
      </c>
      <c r="I78" s="21">
        <v>55.117553183999995</v>
      </c>
      <c r="J78" s="21">
        <v>0.39</v>
      </c>
      <c r="K78" s="21">
        <v>1.95</v>
      </c>
      <c r="L78" s="21">
        <v>0.39</v>
      </c>
      <c r="M78" s="21">
        <v>0</v>
      </c>
      <c r="N78" s="21">
        <v>6.27</v>
      </c>
      <c r="O78" s="21">
        <v>0.16</v>
      </c>
      <c r="P78" s="21">
        <v>1.28</v>
      </c>
      <c r="Q78" s="21">
        <v>0</v>
      </c>
      <c r="R78" s="21">
        <v>0</v>
      </c>
      <c r="S78" s="21">
        <v>0.18</v>
      </c>
      <c r="T78" s="21">
        <v>0.57999999999999996</v>
      </c>
      <c r="U78" s="21">
        <v>0</v>
      </c>
      <c r="V78" s="21">
        <v>140.46</v>
      </c>
      <c r="W78" s="21">
        <v>16.940000000000001</v>
      </c>
      <c r="X78" s="21">
        <v>9.85</v>
      </c>
      <c r="Y78" s="21">
        <v>18.39</v>
      </c>
      <c r="Z78" s="21">
        <v>0.86</v>
      </c>
      <c r="AA78" s="21">
        <v>0</v>
      </c>
      <c r="AB78" s="21">
        <v>7.24</v>
      </c>
      <c r="AC78" s="21">
        <v>1.8</v>
      </c>
      <c r="AD78" s="21">
        <v>1.4</v>
      </c>
      <c r="AE78" s="21">
        <v>0.01</v>
      </c>
      <c r="AF78" s="21">
        <v>0.02</v>
      </c>
      <c r="AG78" s="21">
        <v>0.1</v>
      </c>
      <c r="AH78" s="21">
        <v>0.26</v>
      </c>
      <c r="AI78" s="21">
        <v>1.04</v>
      </c>
      <c r="AJ78" s="22">
        <v>0</v>
      </c>
      <c r="AK78" s="22">
        <v>25.43</v>
      </c>
      <c r="AL78" s="22">
        <v>28.7</v>
      </c>
      <c r="AM78" s="22">
        <v>32.729999999999997</v>
      </c>
      <c r="AN78" s="22">
        <v>43.72</v>
      </c>
      <c r="AO78" s="22">
        <v>9.3699999999999992</v>
      </c>
      <c r="AP78" s="22">
        <v>25.28</v>
      </c>
      <c r="AQ78" s="22">
        <v>6.25</v>
      </c>
      <c r="AR78" s="22">
        <v>21.42</v>
      </c>
      <c r="AS78" s="22">
        <v>20.39</v>
      </c>
      <c r="AT78" s="22">
        <v>34.049999999999997</v>
      </c>
      <c r="AU78" s="22">
        <v>157.96</v>
      </c>
      <c r="AV78" s="22">
        <v>7.3</v>
      </c>
      <c r="AW78" s="22">
        <v>19.05</v>
      </c>
      <c r="AX78" s="22">
        <v>128.47</v>
      </c>
      <c r="AY78" s="22">
        <v>0</v>
      </c>
      <c r="AZ78" s="22">
        <v>22.91</v>
      </c>
      <c r="BA78" s="22">
        <v>30.49</v>
      </c>
      <c r="BB78" s="22">
        <v>23.19</v>
      </c>
      <c r="BC78" s="22">
        <v>7.44</v>
      </c>
      <c r="BD78" s="22">
        <v>0</v>
      </c>
      <c r="BE78" s="22">
        <v>0</v>
      </c>
      <c r="BF78" s="22">
        <v>0</v>
      </c>
      <c r="BG78" s="22">
        <v>0</v>
      </c>
      <c r="BH78" s="22">
        <v>0</v>
      </c>
      <c r="BI78" s="22">
        <v>0</v>
      </c>
      <c r="BJ78" s="22">
        <v>0</v>
      </c>
      <c r="BK78" s="22">
        <v>0.16</v>
      </c>
      <c r="BL78" s="22">
        <v>0</v>
      </c>
      <c r="BM78" s="22">
        <v>0.11</v>
      </c>
      <c r="BN78" s="22">
        <v>0.01</v>
      </c>
      <c r="BO78" s="22">
        <v>0.02</v>
      </c>
      <c r="BP78" s="22">
        <v>0</v>
      </c>
      <c r="BQ78" s="22">
        <v>0</v>
      </c>
      <c r="BR78" s="22">
        <v>0</v>
      </c>
      <c r="BS78" s="22">
        <v>0.63</v>
      </c>
      <c r="BT78" s="22">
        <v>0</v>
      </c>
      <c r="BU78" s="22">
        <v>0</v>
      </c>
      <c r="BV78" s="22">
        <v>1.77</v>
      </c>
      <c r="BW78" s="22">
        <v>0</v>
      </c>
      <c r="BX78" s="22">
        <v>0</v>
      </c>
      <c r="BY78" s="22">
        <v>0</v>
      </c>
      <c r="BZ78" s="22">
        <v>0</v>
      </c>
      <c r="CA78" s="22">
        <v>0</v>
      </c>
      <c r="CB78" s="22">
        <v>56.76</v>
      </c>
      <c r="CC78" s="23"/>
      <c r="CD78" s="23"/>
      <c r="CE78" s="22">
        <v>1.21</v>
      </c>
      <c r="CG78" s="22">
        <v>0</v>
      </c>
      <c r="CH78" s="22">
        <v>0</v>
      </c>
      <c r="CI78" s="22">
        <v>0</v>
      </c>
      <c r="CJ78" s="22">
        <v>0</v>
      </c>
      <c r="CK78" s="22">
        <v>0</v>
      </c>
      <c r="CL78" s="22">
        <v>0</v>
      </c>
      <c r="CM78" s="22">
        <v>0</v>
      </c>
      <c r="CN78" s="22">
        <v>0</v>
      </c>
      <c r="CO78" s="22">
        <v>0</v>
      </c>
      <c r="CP78" s="22">
        <v>1.98</v>
      </c>
      <c r="CQ78" s="22">
        <v>0</v>
      </c>
    </row>
    <row r="79" spans="1:95" s="22" customFormat="1" x14ac:dyDescent="0.3">
      <c r="A79" s="31" t="s">
        <v>204</v>
      </c>
      <c r="B79" s="20" t="s">
        <v>127</v>
      </c>
      <c r="C79" s="21" t="str">
        <f>"180,0"</f>
        <v>180,0</v>
      </c>
      <c r="D79" s="21">
        <v>1.84</v>
      </c>
      <c r="E79" s="21">
        <v>0.45</v>
      </c>
      <c r="F79" s="21">
        <v>3.63</v>
      </c>
      <c r="G79" s="21">
        <v>0</v>
      </c>
      <c r="H79" s="21">
        <v>9.0399999999999991</v>
      </c>
      <c r="I79" s="21">
        <v>75.331605735468003</v>
      </c>
      <c r="J79" s="21">
        <v>0.45</v>
      </c>
      <c r="K79" s="21">
        <v>2.34</v>
      </c>
      <c r="L79" s="21">
        <v>0.45</v>
      </c>
      <c r="M79" s="21">
        <v>0</v>
      </c>
      <c r="N79" s="21">
        <v>1.1000000000000001</v>
      </c>
      <c r="O79" s="21">
        <v>7.21</v>
      </c>
      <c r="P79" s="21">
        <v>0.72</v>
      </c>
      <c r="Q79" s="21">
        <v>0</v>
      </c>
      <c r="R79" s="21">
        <v>0</v>
      </c>
      <c r="S79" s="21">
        <v>0.04</v>
      </c>
      <c r="T79" s="21">
        <v>0.79</v>
      </c>
      <c r="U79" s="21">
        <v>74.83</v>
      </c>
      <c r="V79" s="21">
        <v>40.26</v>
      </c>
      <c r="W79" s="21">
        <v>8.56</v>
      </c>
      <c r="X79" s="21">
        <v>5.21</v>
      </c>
      <c r="Y79" s="21">
        <v>20.46</v>
      </c>
      <c r="Z79" s="21">
        <v>0.28999999999999998</v>
      </c>
      <c r="AA79" s="21">
        <v>3.24</v>
      </c>
      <c r="AB79" s="21">
        <v>692.44</v>
      </c>
      <c r="AC79" s="21">
        <v>144</v>
      </c>
      <c r="AD79" s="21">
        <v>1.63</v>
      </c>
      <c r="AE79" s="21">
        <v>0.02</v>
      </c>
      <c r="AF79" s="21">
        <v>0.02</v>
      </c>
      <c r="AG79" s="21">
        <v>0.16</v>
      </c>
      <c r="AH79" s="21">
        <v>0.12</v>
      </c>
      <c r="AI79" s="21">
        <v>0.43</v>
      </c>
      <c r="AJ79" s="22">
        <v>0</v>
      </c>
      <c r="AK79" s="22">
        <v>2.91</v>
      </c>
      <c r="AL79" s="22">
        <v>2.37</v>
      </c>
      <c r="AM79" s="22">
        <v>2.98</v>
      </c>
      <c r="AN79" s="22">
        <v>2.58</v>
      </c>
      <c r="AO79" s="22">
        <v>0.61</v>
      </c>
      <c r="AP79" s="22">
        <v>2.17</v>
      </c>
      <c r="AQ79" s="22">
        <v>0.54</v>
      </c>
      <c r="AR79" s="22">
        <v>2.1</v>
      </c>
      <c r="AS79" s="22">
        <v>3.25</v>
      </c>
      <c r="AT79" s="22">
        <v>2.79</v>
      </c>
      <c r="AU79" s="22">
        <v>9.14</v>
      </c>
      <c r="AV79" s="22">
        <v>0.96</v>
      </c>
      <c r="AW79" s="22">
        <v>1.97</v>
      </c>
      <c r="AX79" s="22">
        <v>15.92</v>
      </c>
      <c r="AY79" s="22">
        <v>0</v>
      </c>
      <c r="AZ79" s="22">
        <v>2.0299999999999998</v>
      </c>
      <c r="BA79" s="22">
        <v>2.2400000000000002</v>
      </c>
      <c r="BB79" s="22">
        <v>1.22</v>
      </c>
      <c r="BC79" s="22">
        <v>0.81</v>
      </c>
      <c r="BD79" s="22">
        <v>0</v>
      </c>
      <c r="BE79" s="22">
        <v>0</v>
      </c>
      <c r="BF79" s="22">
        <v>0</v>
      </c>
      <c r="BG79" s="22">
        <v>0</v>
      </c>
      <c r="BH79" s="22">
        <v>0</v>
      </c>
      <c r="BI79" s="22">
        <v>0</v>
      </c>
      <c r="BJ79" s="22">
        <v>0</v>
      </c>
      <c r="BK79" s="22">
        <v>0.2</v>
      </c>
      <c r="BL79" s="22">
        <v>0</v>
      </c>
      <c r="BM79" s="22">
        <v>0.13</v>
      </c>
      <c r="BN79" s="22">
        <v>0.01</v>
      </c>
      <c r="BO79" s="22">
        <v>0.02</v>
      </c>
      <c r="BP79" s="22">
        <v>0</v>
      </c>
      <c r="BQ79" s="22">
        <v>0</v>
      </c>
      <c r="BR79" s="22">
        <v>0</v>
      </c>
      <c r="BS79" s="22">
        <v>0.75</v>
      </c>
      <c r="BT79" s="22">
        <v>0</v>
      </c>
      <c r="BU79" s="22">
        <v>0</v>
      </c>
      <c r="BV79" s="22">
        <v>2.13</v>
      </c>
      <c r="BW79" s="22">
        <v>0</v>
      </c>
      <c r="BX79" s="22">
        <v>0</v>
      </c>
      <c r="BY79" s="22">
        <v>0</v>
      </c>
      <c r="BZ79" s="22">
        <v>0</v>
      </c>
      <c r="CA79" s="22">
        <v>0</v>
      </c>
      <c r="CB79" s="22">
        <v>185.33</v>
      </c>
      <c r="CC79" s="23"/>
      <c r="CD79" s="23"/>
      <c r="CE79" s="22">
        <v>118.65</v>
      </c>
      <c r="CG79" s="22">
        <v>0</v>
      </c>
      <c r="CH79" s="22">
        <v>0</v>
      </c>
      <c r="CI79" s="22">
        <v>0</v>
      </c>
      <c r="CJ79" s="22">
        <v>0</v>
      </c>
      <c r="CK79" s="22">
        <v>0</v>
      </c>
      <c r="CL79" s="22">
        <v>0</v>
      </c>
      <c r="CM79" s="22">
        <v>0</v>
      </c>
      <c r="CN79" s="22">
        <v>0</v>
      </c>
      <c r="CO79" s="22">
        <v>0</v>
      </c>
      <c r="CP79" s="22">
        <v>0</v>
      </c>
      <c r="CQ79" s="22">
        <v>0.54</v>
      </c>
    </row>
    <row r="80" spans="1:95" s="22" customFormat="1" x14ac:dyDescent="0.3">
      <c r="A80" s="31" t="s">
        <v>205</v>
      </c>
      <c r="B80" s="20" t="s">
        <v>128</v>
      </c>
      <c r="C80" s="21" t="str">
        <f>"150,0/10,0"</f>
        <v>150,0/10,0</v>
      </c>
      <c r="D80" s="21">
        <v>2.62</v>
      </c>
      <c r="E80" s="21">
        <v>0.06</v>
      </c>
      <c r="F80" s="21">
        <v>13.79</v>
      </c>
      <c r="G80" s="21">
        <v>0</v>
      </c>
      <c r="H80" s="21">
        <v>16.29</v>
      </c>
      <c r="I80" s="21">
        <v>196.16325957859473</v>
      </c>
      <c r="J80" s="21">
        <v>7.72</v>
      </c>
      <c r="K80" s="21">
        <v>4.22</v>
      </c>
      <c r="L80" s="21">
        <v>2.36</v>
      </c>
      <c r="M80" s="21">
        <v>0</v>
      </c>
      <c r="N80" s="21">
        <v>6.22</v>
      </c>
      <c r="O80" s="21">
        <v>9.2100000000000009</v>
      </c>
      <c r="P80" s="21">
        <v>2.46</v>
      </c>
      <c r="Q80" s="21">
        <v>0</v>
      </c>
      <c r="R80" s="21">
        <v>0</v>
      </c>
      <c r="S80" s="21">
        <v>0.4</v>
      </c>
      <c r="T80" s="21">
        <v>2.1</v>
      </c>
      <c r="U80" s="21">
        <v>325.33999999999997</v>
      </c>
      <c r="V80" s="21">
        <v>464.01</v>
      </c>
      <c r="W80" s="21">
        <v>31.1</v>
      </c>
      <c r="X80" s="21">
        <v>22.27</v>
      </c>
      <c r="Y80" s="21">
        <v>54.7</v>
      </c>
      <c r="Z80" s="21">
        <v>0.94</v>
      </c>
      <c r="AA80" s="21">
        <v>41.54</v>
      </c>
      <c r="AB80" s="21">
        <v>336.01</v>
      </c>
      <c r="AC80" s="21">
        <v>161.02000000000001</v>
      </c>
      <c r="AD80" s="21">
        <v>2.98</v>
      </c>
      <c r="AE80" s="21">
        <v>7.0000000000000007E-2</v>
      </c>
      <c r="AF80" s="21">
        <v>0.06</v>
      </c>
      <c r="AG80" s="21">
        <v>0.91</v>
      </c>
      <c r="AH80" s="21">
        <v>1.7</v>
      </c>
      <c r="AI80" s="21">
        <v>7.9</v>
      </c>
      <c r="AJ80" s="22">
        <v>0</v>
      </c>
      <c r="AK80" s="22">
        <v>48.59</v>
      </c>
      <c r="AL80" s="22">
        <v>52.59</v>
      </c>
      <c r="AM80" s="22">
        <v>73.239999999999995</v>
      </c>
      <c r="AN80" s="22">
        <v>64.64</v>
      </c>
      <c r="AO80" s="22">
        <v>18.190000000000001</v>
      </c>
      <c r="AP80" s="22">
        <v>48.97</v>
      </c>
      <c r="AQ80" s="22">
        <v>19.93</v>
      </c>
      <c r="AR80" s="22">
        <v>56.75</v>
      </c>
      <c r="AS80" s="22">
        <v>68.39</v>
      </c>
      <c r="AT80" s="22">
        <v>129.38</v>
      </c>
      <c r="AU80" s="22">
        <v>117.23</v>
      </c>
      <c r="AV80" s="22">
        <v>24.95</v>
      </c>
      <c r="AW80" s="22">
        <v>49.14</v>
      </c>
      <c r="AX80" s="22">
        <v>297.89999999999998</v>
      </c>
      <c r="AY80" s="22">
        <v>0</v>
      </c>
      <c r="AZ80" s="22">
        <v>61.22</v>
      </c>
      <c r="BA80" s="22">
        <v>51.31</v>
      </c>
      <c r="BB80" s="22">
        <v>43.49</v>
      </c>
      <c r="BC80" s="22">
        <v>19.41</v>
      </c>
      <c r="BD80" s="22">
        <v>0.41</v>
      </c>
      <c r="BE80" s="22">
        <v>0.09</v>
      </c>
      <c r="BF80" s="22">
        <v>0.08</v>
      </c>
      <c r="BG80" s="22">
        <v>0.21</v>
      </c>
      <c r="BH80" s="22">
        <v>0.27</v>
      </c>
      <c r="BI80" s="22">
        <v>0.87</v>
      </c>
      <c r="BJ80" s="22">
        <v>0</v>
      </c>
      <c r="BK80" s="22">
        <v>3.08</v>
      </c>
      <c r="BL80" s="22">
        <v>0</v>
      </c>
      <c r="BM80" s="22">
        <v>1.05</v>
      </c>
      <c r="BN80" s="22">
        <v>0.02</v>
      </c>
      <c r="BO80" s="22">
        <v>0.04</v>
      </c>
      <c r="BP80" s="22">
        <v>0</v>
      </c>
      <c r="BQ80" s="22">
        <v>7.0000000000000007E-2</v>
      </c>
      <c r="BR80" s="22">
        <v>0.32</v>
      </c>
      <c r="BS80" s="22">
        <v>3.84</v>
      </c>
      <c r="BT80" s="22">
        <v>0</v>
      </c>
      <c r="BU80" s="22">
        <v>0</v>
      </c>
      <c r="BV80" s="22">
        <v>3.71</v>
      </c>
      <c r="BW80" s="22">
        <v>0.01</v>
      </c>
      <c r="BX80" s="22">
        <v>0</v>
      </c>
      <c r="BY80" s="22">
        <v>0</v>
      </c>
      <c r="BZ80" s="22">
        <v>0</v>
      </c>
      <c r="CA80" s="22">
        <v>0</v>
      </c>
      <c r="CB80" s="22">
        <v>133.66</v>
      </c>
      <c r="CC80" s="23"/>
      <c r="CD80" s="23"/>
      <c r="CE80" s="22">
        <v>97.54</v>
      </c>
      <c r="CG80" s="22">
        <v>0</v>
      </c>
      <c r="CH80" s="22">
        <v>0</v>
      </c>
      <c r="CI80" s="22">
        <v>0</v>
      </c>
      <c r="CJ80" s="22">
        <v>0</v>
      </c>
      <c r="CK80" s="22">
        <v>0</v>
      </c>
      <c r="CL80" s="22">
        <v>0</v>
      </c>
      <c r="CM80" s="22">
        <v>0</v>
      </c>
      <c r="CN80" s="22">
        <v>0</v>
      </c>
      <c r="CO80" s="22">
        <v>0</v>
      </c>
      <c r="CP80" s="22">
        <v>0.48</v>
      </c>
      <c r="CQ80" s="22">
        <v>0.82</v>
      </c>
    </row>
    <row r="81" spans="1:95" s="22" customFormat="1" x14ac:dyDescent="0.3">
      <c r="A81" s="31" t="s">
        <v>206</v>
      </c>
      <c r="B81" s="20" t="s">
        <v>247</v>
      </c>
      <c r="C81" s="21" t="str">
        <f>"50,0/40,0"</f>
        <v>50,0/40,0</v>
      </c>
      <c r="D81" s="21">
        <v>7.96</v>
      </c>
      <c r="E81" s="21">
        <v>6.5</v>
      </c>
      <c r="F81" s="21">
        <v>8.2100000000000009</v>
      </c>
      <c r="G81" s="21">
        <v>0</v>
      </c>
      <c r="H81" s="21">
        <v>11.25</v>
      </c>
      <c r="I81" s="21">
        <v>150.63265172933333</v>
      </c>
      <c r="J81" s="21">
        <v>1.87</v>
      </c>
      <c r="K81" s="21">
        <v>1.95</v>
      </c>
      <c r="L81" s="21">
        <v>1.87</v>
      </c>
      <c r="M81" s="21">
        <v>0</v>
      </c>
      <c r="N81" s="21">
        <v>1.45</v>
      </c>
      <c r="O81" s="21">
        <v>9.15</v>
      </c>
      <c r="P81" s="21">
        <v>0.66</v>
      </c>
      <c r="Q81" s="21">
        <v>0</v>
      </c>
      <c r="R81" s="21">
        <v>0</v>
      </c>
      <c r="S81" s="21">
        <v>0.19</v>
      </c>
      <c r="T81" s="21">
        <v>0.97</v>
      </c>
      <c r="U81" s="21">
        <v>97.26</v>
      </c>
      <c r="V81" s="21">
        <v>164.54</v>
      </c>
      <c r="W81" s="21">
        <v>26.97</v>
      </c>
      <c r="X81" s="21">
        <v>16.63</v>
      </c>
      <c r="Y81" s="21">
        <v>84.15</v>
      </c>
      <c r="Z81" s="21">
        <v>0.77</v>
      </c>
      <c r="AA81" s="21">
        <v>7.19</v>
      </c>
      <c r="AB81" s="21">
        <v>24.58</v>
      </c>
      <c r="AC81" s="21">
        <v>24.76</v>
      </c>
      <c r="AD81" s="21">
        <v>1.65</v>
      </c>
      <c r="AE81" s="21">
        <v>0.03</v>
      </c>
      <c r="AF81" s="21">
        <v>0.06</v>
      </c>
      <c r="AG81" s="21">
        <v>1.36</v>
      </c>
      <c r="AH81" s="21">
        <v>0.79</v>
      </c>
      <c r="AI81" s="21">
        <v>0.1</v>
      </c>
      <c r="AJ81" s="22">
        <v>0</v>
      </c>
      <c r="AK81" s="22">
        <v>12.12</v>
      </c>
      <c r="AL81" s="22">
        <v>11.07</v>
      </c>
      <c r="AM81" s="22">
        <v>20.75</v>
      </c>
      <c r="AN81" s="22">
        <v>6.44</v>
      </c>
      <c r="AO81" s="22">
        <v>3.94</v>
      </c>
      <c r="AP81" s="22">
        <v>8.01</v>
      </c>
      <c r="AQ81" s="22">
        <v>2.57</v>
      </c>
      <c r="AR81" s="22">
        <v>12.87</v>
      </c>
      <c r="AS81" s="22">
        <v>8.49</v>
      </c>
      <c r="AT81" s="22">
        <v>10.3</v>
      </c>
      <c r="AU81" s="22">
        <v>8.75</v>
      </c>
      <c r="AV81" s="22">
        <v>5.15</v>
      </c>
      <c r="AW81" s="22">
        <v>9.01</v>
      </c>
      <c r="AX81" s="22">
        <v>79.290000000000006</v>
      </c>
      <c r="AY81" s="22">
        <v>0</v>
      </c>
      <c r="AZ81" s="22">
        <v>24.97</v>
      </c>
      <c r="BA81" s="22">
        <v>12.87</v>
      </c>
      <c r="BB81" s="22">
        <v>6.44</v>
      </c>
      <c r="BC81" s="22">
        <v>5.15</v>
      </c>
      <c r="BD81" s="22">
        <v>0</v>
      </c>
      <c r="BE81" s="22">
        <v>0</v>
      </c>
      <c r="BF81" s="22">
        <v>0</v>
      </c>
      <c r="BG81" s="22">
        <v>0</v>
      </c>
      <c r="BH81" s="22">
        <v>0</v>
      </c>
      <c r="BI81" s="22">
        <v>0</v>
      </c>
      <c r="BJ81" s="22">
        <v>0</v>
      </c>
      <c r="BK81" s="22">
        <v>0.18</v>
      </c>
      <c r="BL81" s="22">
        <v>0</v>
      </c>
      <c r="BM81" s="22">
        <v>0.12</v>
      </c>
      <c r="BN81" s="22">
        <v>0.01</v>
      </c>
      <c r="BO81" s="22">
        <v>0.02</v>
      </c>
      <c r="BP81" s="22">
        <v>0</v>
      </c>
      <c r="BQ81" s="22">
        <v>0</v>
      </c>
      <c r="BR81" s="22">
        <v>0</v>
      </c>
      <c r="BS81" s="22">
        <v>0.68</v>
      </c>
      <c r="BT81" s="22">
        <v>0</v>
      </c>
      <c r="BU81" s="22">
        <v>0</v>
      </c>
      <c r="BV81" s="22">
        <v>1.7</v>
      </c>
      <c r="BW81" s="22">
        <v>0</v>
      </c>
      <c r="BX81" s="22">
        <v>0</v>
      </c>
      <c r="BY81" s="22">
        <v>0</v>
      </c>
      <c r="BZ81" s="22">
        <v>0</v>
      </c>
      <c r="CA81" s="22">
        <v>0</v>
      </c>
      <c r="CB81" s="22">
        <v>79.78</v>
      </c>
      <c r="CC81" s="23"/>
      <c r="CD81" s="23"/>
      <c r="CE81" s="22">
        <v>11.29</v>
      </c>
      <c r="CG81" s="22">
        <v>0</v>
      </c>
      <c r="CH81" s="22">
        <v>0</v>
      </c>
      <c r="CI81" s="22">
        <v>0</v>
      </c>
      <c r="CJ81" s="22">
        <v>0</v>
      </c>
      <c r="CK81" s="22">
        <v>0</v>
      </c>
      <c r="CL81" s="22">
        <v>0</v>
      </c>
      <c r="CM81" s="22">
        <v>0</v>
      </c>
      <c r="CN81" s="22">
        <v>0</v>
      </c>
      <c r="CO81" s="22">
        <v>0</v>
      </c>
      <c r="CP81" s="22">
        <v>0</v>
      </c>
      <c r="CQ81" s="22">
        <v>0.2</v>
      </c>
    </row>
    <row r="82" spans="1:95" s="22" customFormat="1" x14ac:dyDescent="0.3">
      <c r="A82" s="31" t="s">
        <v>207</v>
      </c>
      <c r="B82" s="20" t="s">
        <v>129</v>
      </c>
      <c r="C82" s="21" t="str">
        <f>"180,0"</f>
        <v>180,0</v>
      </c>
      <c r="D82" s="21">
        <v>0.08</v>
      </c>
      <c r="E82" s="21">
        <v>0</v>
      </c>
      <c r="F82" s="21">
        <v>0.08</v>
      </c>
      <c r="G82" s="21">
        <v>0</v>
      </c>
      <c r="H82" s="21">
        <v>21.99</v>
      </c>
      <c r="I82" s="21">
        <v>84.54574439999999</v>
      </c>
      <c r="J82" s="21">
        <v>0.02</v>
      </c>
      <c r="K82" s="21">
        <v>0</v>
      </c>
      <c r="L82" s="21">
        <v>0.02</v>
      </c>
      <c r="M82" s="21">
        <v>0</v>
      </c>
      <c r="N82" s="21">
        <v>21.46</v>
      </c>
      <c r="O82" s="21">
        <v>0.16</v>
      </c>
      <c r="P82" s="21">
        <v>0.37</v>
      </c>
      <c r="Q82" s="21">
        <v>0</v>
      </c>
      <c r="R82" s="21">
        <v>0</v>
      </c>
      <c r="S82" s="21">
        <v>0.18</v>
      </c>
      <c r="T82" s="21">
        <v>0.13</v>
      </c>
      <c r="U82" s="21">
        <v>6.07</v>
      </c>
      <c r="V82" s="21">
        <v>55.61</v>
      </c>
      <c r="W82" s="21">
        <v>3.74</v>
      </c>
      <c r="X82" s="21">
        <v>1.76</v>
      </c>
      <c r="Y82" s="21">
        <v>2.15</v>
      </c>
      <c r="Z82" s="21">
        <v>0.49</v>
      </c>
      <c r="AA82" s="21">
        <v>0</v>
      </c>
      <c r="AB82" s="21">
        <v>5.4</v>
      </c>
      <c r="AC82" s="21">
        <v>1.1299999999999999</v>
      </c>
      <c r="AD82" s="21">
        <v>0.05</v>
      </c>
      <c r="AE82" s="21">
        <v>0</v>
      </c>
      <c r="AF82" s="21">
        <v>0</v>
      </c>
      <c r="AG82" s="21">
        <v>0.05</v>
      </c>
      <c r="AH82" s="21">
        <v>0.09</v>
      </c>
      <c r="AI82" s="21">
        <v>0.9</v>
      </c>
      <c r="AJ82" s="22">
        <v>0</v>
      </c>
      <c r="AK82" s="22">
        <v>2.54</v>
      </c>
      <c r="AL82" s="22">
        <v>2.75</v>
      </c>
      <c r="AM82" s="22">
        <v>4.0199999999999996</v>
      </c>
      <c r="AN82" s="22">
        <v>3.81</v>
      </c>
      <c r="AO82" s="22">
        <v>0.63</v>
      </c>
      <c r="AP82" s="22">
        <v>2.33</v>
      </c>
      <c r="AQ82" s="22">
        <v>0.63</v>
      </c>
      <c r="AR82" s="22">
        <v>1.9</v>
      </c>
      <c r="AS82" s="22">
        <v>3.6</v>
      </c>
      <c r="AT82" s="22">
        <v>2.12</v>
      </c>
      <c r="AU82" s="22">
        <v>16.5</v>
      </c>
      <c r="AV82" s="22">
        <v>1.48</v>
      </c>
      <c r="AW82" s="22">
        <v>2.96</v>
      </c>
      <c r="AX82" s="22">
        <v>8.8800000000000008</v>
      </c>
      <c r="AY82" s="22">
        <v>0</v>
      </c>
      <c r="AZ82" s="22">
        <v>2.75</v>
      </c>
      <c r="BA82" s="22">
        <v>3.38</v>
      </c>
      <c r="BB82" s="22">
        <v>1.27</v>
      </c>
      <c r="BC82" s="22">
        <v>1.06</v>
      </c>
      <c r="BD82" s="22">
        <v>0</v>
      </c>
      <c r="BE82" s="22">
        <v>0</v>
      </c>
      <c r="BF82" s="22">
        <v>0</v>
      </c>
      <c r="BG82" s="22">
        <v>0</v>
      </c>
      <c r="BH82" s="22">
        <v>0</v>
      </c>
      <c r="BI82" s="22">
        <v>0</v>
      </c>
      <c r="BJ82" s="22">
        <v>0</v>
      </c>
      <c r="BK82" s="22">
        <v>0</v>
      </c>
      <c r="BL82" s="22">
        <v>0</v>
      </c>
      <c r="BM82" s="22">
        <v>0</v>
      </c>
      <c r="BN82" s="22">
        <v>0</v>
      </c>
      <c r="BO82" s="22">
        <v>0</v>
      </c>
      <c r="BP82" s="22">
        <v>0</v>
      </c>
      <c r="BQ82" s="22">
        <v>0</v>
      </c>
      <c r="BR82" s="22">
        <v>0</v>
      </c>
      <c r="BS82" s="22">
        <v>0</v>
      </c>
      <c r="BT82" s="22">
        <v>0</v>
      </c>
      <c r="BU82" s="22">
        <v>0</v>
      </c>
      <c r="BV82" s="22">
        <v>0</v>
      </c>
      <c r="BW82" s="22">
        <v>0</v>
      </c>
      <c r="BX82" s="22">
        <v>0</v>
      </c>
      <c r="BY82" s="22">
        <v>0</v>
      </c>
      <c r="BZ82" s="22">
        <v>0</v>
      </c>
      <c r="CA82" s="22">
        <v>0</v>
      </c>
      <c r="CB82" s="22">
        <v>206.64</v>
      </c>
      <c r="CC82" s="23"/>
      <c r="CD82" s="23"/>
      <c r="CE82" s="22">
        <v>0.9</v>
      </c>
      <c r="CG82" s="22">
        <v>0</v>
      </c>
      <c r="CH82" s="22">
        <v>0</v>
      </c>
      <c r="CI82" s="22">
        <v>0</v>
      </c>
      <c r="CJ82" s="22">
        <v>0</v>
      </c>
      <c r="CK82" s="22">
        <v>0</v>
      </c>
      <c r="CL82" s="22">
        <v>0</v>
      </c>
      <c r="CM82" s="22">
        <v>0</v>
      </c>
      <c r="CN82" s="22">
        <v>0</v>
      </c>
      <c r="CO82" s="22">
        <v>0</v>
      </c>
      <c r="CP82" s="22">
        <v>21.6</v>
      </c>
      <c r="CQ82" s="22">
        <v>0</v>
      </c>
    </row>
    <row r="83" spans="1:95" s="22" customFormat="1" x14ac:dyDescent="0.3">
      <c r="A83" s="31" t="s">
        <v>176</v>
      </c>
      <c r="B83" s="20" t="s">
        <v>99</v>
      </c>
      <c r="C83" s="21" t="str">
        <f>"20,0"</f>
        <v>20,0</v>
      </c>
      <c r="D83" s="21">
        <v>1.58</v>
      </c>
      <c r="E83" s="21">
        <v>0</v>
      </c>
      <c r="F83" s="21">
        <v>0.2</v>
      </c>
      <c r="G83" s="21">
        <v>0</v>
      </c>
      <c r="H83" s="21">
        <v>10.32</v>
      </c>
      <c r="I83" s="21">
        <v>49.1</v>
      </c>
      <c r="J83" s="21">
        <v>0.04</v>
      </c>
      <c r="K83" s="21">
        <v>0</v>
      </c>
      <c r="L83" s="21">
        <v>0.04</v>
      </c>
      <c r="M83" s="21">
        <v>0</v>
      </c>
      <c r="N83" s="21">
        <v>0.42</v>
      </c>
      <c r="O83" s="21">
        <v>9.24</v>
      </c>
      <c r="P83" s="21">
        <v>0.66</v>
      </c>
      <c r="Q83" s="21">
        <v>0</v>
      </c>
      <c r="R83" s="21">
        <v>0</v>
      </c>
      <c r="S83" s="21">
        <v>0.06</v>
      </c>
      <c r="T83" s="21">
        <v>0.3</v>
      </c>
      <c r="U83" s="21">
        <v>0</v>
      </c>
      <c r="V83" s="21">
        <v>26.6</v>
      </c>
      <c r="W83" s="21">
        <v>4.5999999999999996</v>
      </c>
      <c r="X83" s="21">
        <v>6.6</v>
      </c>
      <c r="Y83" s="21">
        <v>17.399999999999999</v>
      </c>
      <c r="Z83" s="21">
        <v>0.4</v>
      </c>
      <c r="AA83" s="21">
        <v>0</v>
      </c>
      <c r="AB83" s="21">
        <v>0</v>
      </c>
      <c r="AC83" s="21">
        <v>0</v>
      </c>
      <c r="AD83" s="21">
        <v>0.26</v>
      </c>
      <c r="AE83" s="21">
        <v>0.03</v>
      </c>
      <c r="AF83" s="21">
        <v>0.01</v>
      </c>
      <c r="AG83" s="21">
        <v>0.32</v>
      </c>
      <c r="AH83" s="21">
        <v>0.62</v>
      </c>
      <c r="AI83" s="21">
        <v>0</v>
      </c>
      <c r="AJ83" s="22">
        <v>0</v>
      </c>
      <c r="AK83" s="22">
        <v>0</v>
      </c>
      <c r="AL83" s="22">
        <v>0</v>
      </c>
      <c r="AM83" s="22">
        <v>0</v>
      </c>
      <c r="AN83" s="22">
        <v>0</v>
      </c>
      <c r="AO83" s="22">
        <v>0</v>
      </c>
      <c r="AP83" s="22">
        <v>0</v>
      </c>
      <c r="AQ83" s="22">
        <v>0</v>
      </c>
      <c r="AR83" s="22">
        <v>0</v>
      </c>
      <c r="AS83" s="22">
        <v>0</v>
      </c>
      <c r="AT83" s="22">
        <v>0</v>
      </c>
      <c r="AU83" s="22">
        <v>0</v>
      </c>
      <c r="AV83" s="22">
        <v>0</v>
      </c>
      <c r="AW83" s="22">
        <v>0</v>
      </c>
      <c r="AX83" s="22">
        <v>0</v>
      </c>
      <c r="AY83" s="22">
        <v>0</v>
      </c>
      <c r="AZ83" s="22">
        <v>0</v>
      </c>
      <c r="BA83" s="22">
        <v>0</v>
      </c>
      <c r="BB83" s="22">
        <v>0</v>
      </c>
      <c r="BC83" s="22">
        <v>0</v>
      </c>
      <c r="BD83" s="22">
        <v>0</v>
      </c>
      <c r="BE83" s="22">
        <v>0</v>
      </c>
      <c r="BF83" s="22">
        <v>0</v>
      </c>
      <c r="BG83" s="22">
        <v>0</v>
      </c>
      <c r="BH83" s="22">
        <v>0</v>
      </c>
      <c r="BI83" s="22">
        <v>0</v>
      </c>
      <c r="BJ83" s="22">
        <v>0</v>
      </c>
      <c r="BK83" s="22">
        <v>0</v>
      </c>
      <c r="BL83" s="22">
        <v>0</v>
      </c>
      <c r="BM83" s="22">
        <v>0</v>
      </c>
      <c r="BN83" s="22">
        <v>0</v>
      </c>
      <c r="BO83" s="22">
        <v>0</v>
      </c>
      <c r="BP83" s="22">
        <v>0</v>
      </c>
      <c r="BQ83" s="22">
        <v>0</v>
      </c>
      <c r="BR83" s="22">
        <v>0</v>
      </c>
      <c r="BS83" s="22">
        <v>0</v>
      </c>
      <c r="BT83" s="22">
        <v>0</v>
      </c>
      <c r="BU83" s="22">
        <v>0</v>
      </c>
      <c r="BV83" s="22">
        <v>0</v>
      </c>
      <c r="BW83" s="22">
        <v>0</v>
      </c>
      <c r="BX83" s="22">
        <v>0</v>
      </c>
      <c r="BY83" s="22">
        <v>0</v>
      </c>
      <c r="BZ83" s="22">
        <v>0</v>
      </c>
      <c r="CA83" s="22">
        <v>0</v>
      </c>
      <c r="CB83" s="22">
        <v>7.54</v>
      </c>
      <c r="CC83" s="23"/>
      <c r="CD83" s="23"/>
      <c r="CE83" s="22">
        <v>0</v>
      </c>
      <c r="CG83" s="22">
        <v>0</v>
      </c>
      <c r="CH83" s="22">
        <v>0</v>
      </c>
      <c r="CI83" s="22">
        <v>0</v>
      </c>
      <c r="CJ83" s="22">
        <v>0</v>
      </c>
      <c r="CK83" s="22">
        <v>0</v>
      </c>
      <c r="CL83" s="22">
        <v>0</v>
      </c>
      <c r="CM83" s="22">
        <v>0</v>
      </c>
      <c r="CN83" s="22">
        <v>0</v>
      </c>
      <c r="CO83" s="22">
        <v>0</v>
      </c>
      <c r="CP83" s="22">
        <v>0</v>
      </c>
      <c r="CQ83" s="22">
        <v>0</v>
      </c>
    </row>
    <row r="84" spans="1:95" s="15" customFormat="1" x14ac:dyDescent="0.3">
      <c r="A84" s="32" t="s">
        <v>188</v>
      </c>
      <c r="B84" s="17" t="s">
        <v>109</v>
      </c>
      <c r="C84" s="18" t="str">
        <f>"20,0"</f>
        <v>20,0</v>
      </c>
      <c r="D84" s="18">
        <v>1.32</v>
      </c>
      <c r="E84" s="18">
        <v>0</v>
      </c>
      <c r="F84" s="18">
        <v>0.24</v>
      </c>
      <c r="G84" s="18">
        <v>0</v>
      </c>
      <c r="H84" s="18">
        <v>8.34</v>
      </c>
      <c r="I84" s="18">
        <v>38.676000000000002</v>
      </c>
      <c r="J84" s="18">
        <v>0.04</v>
      </c>
      <c r="K84" s="18">
        <v>0</v>
      </c>
      <c r="L84" s="18">
        <v>0.04</v>
      </c>
      <c r="M84" s="18">
        <v>0</v>
      </c>
      <c r="N84" s="18">
        <v>0.24</v>
      </c>
      <c r="O84" s="18">
        <v>6.44</v>
      </c>
      <c r="P84" s="18">
        <v>1.66</v>
      </c>
      <c r="Q84" s="18">
        <v>0</v>
      </c>
      <c r="R84" s="18">
        <v>0</v>
      </c>
      <c r="S84" s="18">
        <v>0.2</v>
      </c>
      <c r="T84" s="18">
        <v>0.5</v>
      </c>
      <c r="U84" s="18">
        <v>0</v>
      </c>
      <c r="V84" s="18">
        <v>49</v>
      </c>
      <c r="W84" s="18">
        <v>7</v>
      </c>
      <c r="X84" s="18">
        <v>9.4</v>
      </c>
      <c r="Y84" s="18">
        <v>31.6</v>
      </c>
      <c r="Z84" s="18">
        <v>0.78</v>
      </c>
      <c r="AA84" s="18">
        <v>0</v>
      </c>
      <c r="AB84" s="18">
        <v>1</v>
      </c>
      <c r="AC84" s="18">
        <v>0.2</v>
      </c>
      <c r="AD84" s="18">
        <v>0.28000000000000003</v>
      </c>
      <c r="AE84" s="18">
        <v>0.04</v>
      </c>
      <c r="AF84" s="18">
        <v>0.02</v>
      </c>
      <c r="AG84" s="18">
        <v>0.14000000000000001</v>
      </c>
      <c r="AH84" s="18">
        <v>0.4</v>
      </c>
      <c r="AI84" s="18">
        <v>0</v>
      </c>
      <c r="AJ84" s="15">
        <v>0</v>
      </c>
      <c r="AK84" s="15">
        <v>64.400000000000006</v>
      </c>
      <c r="AL84" s="15">
        <v>49.6</v>
      </c>
      <c r="AM84" s="15">
        <v>85.4</v>
      </c>
      <c r="AN84" s="15">
        <v>44.6</v>
      </c>
      <c r="AO84" s="15">
        <v>18.600000000000001</v>
      </c>
      <c r="AP84" s="15">
        <v>39.6</v>
      </c>
      <c r="AQ84" s="15">
        <v>16</v>
      </c>
      <c r="AR84" s="15">
        <v>74.2</v>
      </c>
      <c r="AS84" s="15">
        <v>59.4</v>
      </c>
      <c r="AT84" s="15">
        <v>58.2</v>
      </c>
      <c r="AU84" s="15">
        <v>92.8</v>
      </c>
      <c r="AV84" s="15">
        <v>24.8</v>
      </c>
      <c r="AW84" s="15">
        <v>62</v>
      </c>
      <c r="AX84" s="15">
        <v>305.8</v>
      </c>
      <c r="AY84" s="15">
        <v>0</v>
      </c>
      <c r="AZ84" s="15">
        <v>105.2</v>
      </c>
      <c r="BA84" s="15">
        <v>58.2</v>
      </c>
      <c r="BB84" s="15">
        <v>36</v>
      </c>
      <c r="BC84" s="15">
        <v>26</v>
      </c>
      <c r="BD84" s="15">
        <v>0</v>
      </c>
      <c r="BE84" s="15">
        <v>0</v>
      </c>
      <c r="BF84" s="15">
        <v>0</v>
      </c>
      <c r="BG84" s="15">
        <v>0</v>
      </c>
      <c r="BH84" s="15">
        <v>0</v>
      </c>
      <c r="BI84" s="15">
        <v>0</v>
      </c>
      <c r="BJ84" s="15">
        <v>0</v>
      </c>
      <c r="BK84" s="15">
        <v>0.03</v>
      </c>
      <c r="BL84" s="15">
        <v>0</v>
      </c>
      <c r="BM84" s="15">
        <v>0</v>
      </c>
      <c r="BN84" s="15">
        <v>0</v>
      </c>
      <c r="BO84" s="15">
        <v>0</v>
      </c>
      <c r="BP84" s="15">
        <v>0</v>
      </c>
      <c r="BQ84" s="15">
        <v>0</v>
      </c>
      <c r="BR84" s="15">
        <v>0</v>
      </c>
      <c r="BS84" s="15">
        <v>0.02</v>
      </c>
      <c r="BT84" s="15">
        <v>0</v>
      </c>
      <c r="BU84" s="15">
        <v>0</v>
      </c>
      <c r="BV84" s="15">
        <v>0.1</v>
      </c>
      <c r="BW84" s="15">
        <v>0.02</v>
      </c>
      <c r="BX84" s="15">
        <v>0</v>
      </c>
      <c r="BY84" s="15">
        <v>0</v>
      </c>
      <c r="BZ84" s="15">
        <v>0</v>
      </c>
      <c r="CA84" s="15">
        <v>0</v>
      </c>
      <c r="CB84" s="15">
        <v>9.4</v>
      </c>
      <c r="CC84" s="19"/>
      <c r="CD84" s="19"/>
      <c r="CE84" s="15">
        <v>0.17</v>
      </c>
      <c r="CG84" s="15">
        <v>0</v>
      </c>
      <c r="CH84" s="15">
        <v>0</v>
      </c>
      <c r="CI84" s="15">
        <v>0</v>
      </c>
      <c r="CJ84" s="15">
        <v>0</v>
      </c>
      <c r="CK84" s="15">
        <v>0</v>
      </c>
      <c r="CL84" s="15">
        <v>0</v>
      </c>
      <c r="CM84" s="15">
        <v>0</v>
      </c>
      <c r="CN84" s="15">
        <v>0</v>
      </c>
      <c r="CO84" s="15">
        <v>0</v>
      </c>
      <c r="CP84" s="15">
        <v>0</v>
      </c>
      <c r="CQ84" s="15">
        <v>0</v>
      </c>
    </row>
    <row r="85" spans="1:95" s="26" customFormat="1" x14ac:dyDescent="0.3">
      <c r="A85" s="33"/>
      <c r="B85" s="24" t="s">
        <v>110</v>
      </c>
      <c r="C85" s="25"/>
      <c r="D85" s="25">
        <v>16.13</v>
      </c>
      <c r="E85" s="25">
        <v>7.01</v>
      </c>
      <c r="F85" s="25">
        <v>28.88</v>
      </c>
      <c r="G85" s="25">
        <v>0</v>
      </c>
      <c r="H85" s="25">
        <v>84.94</v>
      </c>
      <c r="I85" s="25">
        <v>649.57000000000005</v>
      </c>
      <c r="J85" s="25">
        <v>10.53</v>
      </c>
      <c r="K85" s="25">
        <v>10.46</v>
      </c>
      <c r="L85" s="25">
        <v>5.17</v>
      </c>
      <c r="M85" s="25">
        <v>0</v>
      </c>
      <c r="N85" s="25">
        <v>36.61</v>
      </c>
      <c r="O85" s="25">
        <v>40.74</v>
      </c>
      <c r="P85" s="25">
        <v>7.6</v>
      </c>
      <c r="Q85" s="25">
        <v>0</v>
      </c>
      <c r="R85" s="25">
        <v>0</v>
      </c>
      <c r="S85" s="25">
        <v>1.25</v>
      </c>
      <c r="T85" s="25">
        <v>5.37</v>
      </c>
      <c r="U85" s="25">
        <v>503.49</v>
      </c>
      <c r="V85" s="25">
        <v>884.96</v>
      </c>
      <c r="W85" s="25">
        <v>95.3</v>
      </c>
      <c r="X85" s="25">
        <v>68.83</v>
      </c>
      <c r="Y85" s="25">
        <v>221.96</v>
      </c>
      <c r="Z85" s="25">
        <v>4.4000000000000004</v>
      </c>
      <c r="AA85" s="25">
        <v>49.51</v>
      </c>
      <c r="AB85" s="25">
        <v>1005.55</v>
      </c>
      <c r="AC85" s="25">
        <v>332.91</v>
      </c>
      <c r="AD85" s="25">
        <v>8.24</v>
      </c>
      <c r="AE85" s="25">
        <v>0.18</v>
      </c>
      <c r="AF85" s="25">
        <v>0.18</v>
      </c>
      <c r="AG85" s="25">
        <v>2.86</v>
      </c>
      <c r="AH85" s="25">
        <v>3.98</v>
      </c>
      <c r="AI85" s="25">
        <v>5.63</v>
      </c>
      <c r="AJ85" s="26">
        <v>0</v>
      </c>
      <c r="AK85" s="26">
        <v>155.99</v>
      </c>
      <c r="AL85" s="26">
        <v>147.08000000000001</v>
      </c>
      <c r="AM85" s="26">
        <v>219.12</v>
      </c>
      <c r="AN85" s="26">
        <v>165.78</v>
      </c>
      <c r="AO85" s="26">
        <v>51.34</v>
      </c>
      <c r="AP85" s="26">
        <v>126.35</v>
      </c>
      <c r="AQ85" s="26">
        <v>45.93</v>
      </c>
      <c r="AR85" s="26">
        <v>169.24</v>
      </c>
      <c r="AS85" s="26">
        <v>163.52000000000001</v>
      </c>
      <c r="AT85" s="26">
        <v>236.82</v>
      </c>
      <c r="AU85" s="26">
        <v>402.39</v>
      </c>
      <c r="AV85" s="26">
        <v>64.64</v>
      </c>
      <c r="AW85" s="26">
        <v>144.13</v>
      </c>
      <c r="AX85" s="26">
        <v>836.25</v>
      </c>
      <c r="AY85" s="26">
        <v>0</v>
      </c>
      <c r="AZ85" s="26">
        <v>219.08</v>
      </c>
      <c r="BA85" s="26">
        <v>158.49</v>
      </c>
      <c r="BB85" s="26">
        <v>111.61</v>
      </c>
      <c r="BC85" s="26">
        <v>59.87</v>
      </c>
      <c r="BD85" s="26">
        <v>0.41</v>
      </c>
      <c r="BE85" s="26">
        <v>0.09</v>
      </c>
      <c r="BF85" s="26">
        <v>0.08</v>
      </c>
      <c r="BG85" s="26">
        <v>0.21</v>
      </c>
      <c r="BH85" s="26">
        <v>0.27</v>
      </c>
      <c r="BI85" s="26">
        <v>0.87</v>
      </c>
      <c r="BJ85" s="26">
        <v>0</v>
      </c>
      <c r="BK85" s="26">
        <v>3.65</v>
      </c>
      <c r="BL85" s="26">
        <v>0</v>
      </c>
      <c r="BM85" s="26">
        <v>1.41</v>
      </c>
      <c r="BN85" s="26">
        <v>0.05</v>
      </c>
      <c r="BO85" s="26">
        <v>0.1</v>
      </c>
      <c r="BP85" s="26">
        <v>0</v>
      </c>
      <c r="BQ85" s="26">
        <v>7.0000000000000007E-2</v>
      </c>
      <c r="BR85" s="26">
        <v>0.32</v>
      </c>
      <c r="BS85" s="26">
        <v>5.92</v>
      </c>
      <c r="BT85" s="26">
        <v>0</v>
      </c>
      <c r="BU85" s="26">
        <v>0</v>
      </c>
      <c r="BV85" s="26">
        <v>9.4</v>
      </c>
      <c r="BW85" s="26">
        <v>0.03</v>
      </c>
      <c r="BX85" s="26">
        <v>0</v>
      </c>
      <c r="BY85" s="26">
        <v>0</v>
      </c>
      <c r="BZ85" s="26">
        <v>0</v>
      </c>
      <c r="CA85" s="26">
        <v>0</v>
      </c>
      <c r="CB85" s="26">
        <v>679.11</v>
      </c>
      <c r="CC85" s="13"/>
      <c r="CD85" s="13" t="e">
        <f>$I$85/$I$91*100</f>
        <v>#DIV/0!</v>
      </c>
      <c r="CE85" s="26">
        <v>217.1</v>
      </c>
      <c r="CG85" s="26">
        <v>0</v>
      </c>
      <c r="CH85" s="26">
        <v>0</v>
      </c>
      <c r="CI85" s="26">
        <v>0</v>
      </c>
      <c r="CJ85" s="26">
        <v>0</v>
      </c>
      <c r="CK85" s="26">
        <v>0</v>
      </c>
      <c r="CL85" s="26">
        <v>0</v>
      </c>
      <c r="CM85" s="26">
        <v>0</v>
      </c>
      <c r="CN85" s="26">
        <v>0</v>
      </c>
      <c r="CO85" s="26">
        <v>0</v>
      </c>
      <c r="CP85" s="26">
        <v>24.06</v>
      </c>
      <c r="CQ85" s="26">
        <v>1.56</v>
      </c>
    </row>
    <row r="86" spans="1:95" x14ac:dyDescent="0.3">
      <c r="B86" s="16" t="s">
        <v>111</v>
      </c>
    </row>
    <row r="87" spans="1:95" s="22" customFormat="1" x14ac:dyDescent="0.3">
      <c r="A87" s="31" t="s">
        <v>208</v>
      </c>
      <c r="B87" s="20" t="s">
        <v>130</v>
      </c>
      <c r="C87" s="21" t="s">
        <v>249</v>
      </c>
      <c r="D87" s="21">
        <v>5.24</v>
      </c>
      <c r="E87" s="21">
        <v>2.5299999999999998</v>
      </c>
      <c r="F87" s="21">
        <v>4.93</v>
      </c>
      <c r="G87" s="21">
        <v>0</v>
      </c>
      <c r="H87" s="21">
        <v>30.83</v>
      </c>
      <c r="I87" s="21">
        <v>186.38158109999998</v>
      </c>
      <c r="J87" s="21">
        <v>3.31</v>
      </c>
      <c r="K87" s="21">
        <v>0.08</v>
      </c>
      <c r="L87" s="21">
        <v>2.27</v>
      </c>
      <c r="M87" s="21">
        <v>0</v>
      </c>
      <c r="N87" s="21">
        <v>12.5</v>
      </c>
      <c r="O87" s="21">
        <v>17.420000000000002</v>
      </c>
      <c r="P87" s="21">
        <v>0.9</v>
      </c>
      <c r="Q87" s="21">
        <v>0</v>
      </c>
      <c r="R87" s="21">
        <v>0</v>
      </c>
      <c r="S87" s="21">
        <v>0.11</v>
      </c>
      <c r="T87" s="21">
        <v>0.97</v>
      </c>
      <c r="U87" s="21">
        <v>139.75</v>
      </c>
      <c r="V87" s="21">
        <v>132.85</v>
      </c>
      <c r="W87" s="21">
        <v>90.08</v>
      </c>
      <c r="X87" s="21">
        <v>13.46</v>
      </c>
      <c r="Y87" s="21">
        <v>84.2</v>
      </c>
      <c r="Z87" s="21">
        <v>0.4</v>
      </c>
      <c r="AA87" s="21">
        <v>21.07</v>
      </c>
      <c r="AB87" s="21">
        <v>16.82</v>
      </c>
      <c r="AC87" s="21">
        <v>38.700000000000003</v>
      </c>
      <c r="AD87" s="21">
        <v>0.5</v>
      </c>
      <c r="AE87" s="21">
        <v>0.05</v>
      </c>
      <c r="AF87" s="21">
        <v>0.11</v>
      </c>
      <c r="AG87" s="21">
        <v>0.33</v>
      </c>
      <c r="AH87" s="21">
        <v>1.49</v>
      </c>
      <c r="AI87" s="21">
        <v>0.23</v>
      </c>
      <c r="AJ87" s="22">
        <v>0</v>
      </c>
      <c r="AK87" s="22">
        <v>220.55</v>
      </c>
      <c r="AL87" s="22">
        <v>200.85</v>
      </c>
      <c r="AM87" s="22">
        <v>329.84</v>
      </c>
      <c r="AN87" s="22">
        <v>180.04</v>
      </c>
      <c r="AO87" s="22">
        <v>77.27</v>
      </c>
      <c r="AP87" s="22">
        <v>148.18</v>
      </c>
      <c r="AQ87" s="22">
        <v>47.72</v>
      </c>
      <c r="AR87" s="22">
        <v>201.71</v>
      </c>
      <c r="AS87" s="22">
        <v>141.47</v>
      </c>
      <c r="AT87" s="22">
        <v>161.59</v>
      </c>
      <c r="AU87" s="22">
        <v>206.38</v>
      </c>
      <c r="AV87" s="22">
        <v>89.91</v>
      </c>
      <c r="AW87" s="22">
        <v>124.8</v>
      </c>
      <c r="AX87" s="22">
        <v>1140.56</v>
      </c>
      <c r="AY87" s="22">
        <v>0.18</v>
      </c>
      <c r="AZ87" s="22">
        <v>409.64</v>
      </c>
      <c r="BA87" s="22">
        <v>223.86</v>
      </c>
      <c r="BB87" s="22">
        <v>136.59</v>
      </c>
      <c r="BC87" s="22">
        <v>69.88</v>
      </c>
      <c r="BD87" s="22">
        <v>0.1</v>
      </c>
      <c r="BE87" s="22">
        <v>0.02</v>
      </c>
      <c r="BF87" s="22">
        <v>0.02</v>
      </c>
      <c r="BG87" s="22">
        <v>0.05</v>
      </c>
      <c r="BH87" s="22">
        <v>0.06</v>
      </c>
      <c r="BI87" s="22">
        <v>0.21</v>
      </c>
      <c r="BJ87" s="22">
        <v>0</v>
      </c>
      <c r="BK87" s="22">
        <v>0.68</v>
      </c>
      <c r="BL87" s="22">
        <v>0</v>
      </c>
      <c r="BM87" s="22">
        <v>0.2</v>
      </c>
      <c r="BN87" s="22">
        <v>0</v>
      </c>
      <c r="BO87" s="22">
        <v>0</v>
      </c>
      <c r="BP87" s="22">
        <v>0</v>
      </c>
      <c r="BQ87" s="22">
        <v>0</v>
      </c>
      <c r="BR87" s="22">
        <v>0.08</v>
      </c>
      <c r="BS87" s="22">
        <v>1.06</v>
      </c>
      <c r="BT87" s="22">
        <v>0</v>
      </c>
      <c r="BU87" s="22">
        <v>0</v>
      </c>
      <c r="BV87" s="22">
        <v>0.2</v>
      </c>
      <c r="BW87" s="22">
        <v>0.02</v>
      </c>
      <c r="BX87" s="22">
        <v>0.01</v>
      </c>
      <c r="BY87" s="22">
        <v>0</v>
      </c>
      <c r="BZ87" s="22">
        <v>0</v>
      </c>
      <c r="CA87" s="22">
        <v>0</v>
      </c>
      <c r="CB87" s="22">
        <v>35.68</v>
      </c>
      <c r="CC87" s="23"/>
      <c r="CD87" s="23"/>
      <c r="CE87" s="22">
        <v>23.87</v>
      </c>
      <c r="CG87" s="22">
        <v>0</v>
      </c>
      <c r="CH87" s="22">
        <v>0</v>
      </c>
      <c r="CI87" s="22">
        <v>0</v>
      </c>
      <c r="CJ87" s="22">
        <v>0</v>
      </c>
      <c r="CK87" s="22">
        <v>0</v>
      </c>
      <c r="CL87" s="22">
        <v>0</v>
      </c>
      <c r="CM87" s="22">
        <v>0</v>
      </c>
      <c r="CN87" s="22">
        <v>0</v>
      </c>
      <c r="CO87" s="22">
        <v>0</v>
      </c>
      <c r="CP87" s="22">
        <v>1</v>
      </c>
      <c r="CQ87" s="22">
        <v>0.25</v>
      </c>
    </row>
    <row r="88" spans="1:95" s="15" customFormat="1" x14ac:dyDescent="0.3">
      <c r="A88" s="32" t="s">
        <v>209</v>
      </c>
      <c r="B88" s="17" t="s">
        <v>131</v>
      </c>
      <c r="C88" s="18"/>
      <c r="D88" s="18">
        <v>0.22</v>
      </c>
      <c r="E88" s="18">
        <v>0</v>
      </c>
      <c r="F88" s="18">
        <v>0.05</v>
      </c>
      <c r="G88" s="18">
        <v>0</v>
      </c>
      <c r="H88" s="18">
        <v>8.58</v>
      </c>
      <c r="I88" s="18">
        <v>34.628021999999994</v>
      </c>
      <c r="J88" s="18">
        <v>0</v>
      </c>
      <c r="K88" s="18">
        <v>0</v>
      </c>
      <c r="L88" s="18">
        <v>0</v>
      </c>
      <c r="M88" s="18">
        <v>0</v>
      </c>
      <c r="N88" s="18">
        <v>8.3800000000000008</v>
      </c>
      <c r="O88" s="18">
        <v>0</v>
      </c>
      <c r="P88" s="18">
        <v>0.2</v>
      </c>
      <c r="Q88" s="18">
        <v>0</v>
      </c>
      <c r="R88" s="18">
        <v>0</v>
      </c>
      <c r="S88" s="18">
        <v>0.36</v>
      </c>
      <c r="T88" s="18">
        <v>0.09</v>
      </c>
      <c r="U88" s="18">
        <v>0.78</v>
      </c>
      <c r="V88" s="18">
        <v>9.27</v>
      </c>
      <c r="W88" s="18">
        <v>2.46</v>
      </c>
      <c r="X88" s="18">
        <v>0.66</v>
      </c>
      <c r="Y88" s="18">
        <v>1.21</v>
      </c>
      <c r="Z88" s="18">
        <v>0.06</v>
      </c>
      <c r="AA88" s="18">
        <v>0</v>
      </c>
      <c r="AB88" s="18">
        <v>0.5</v>
      </c>
      <c r="AC88" s="18">
        <v>0.13</v>
      </c>
      <c r="AD88" s="18">
        <v>0.01</v>
      </c>
      <c r="AE88" s="18">
        <v>0</v>
      </c>
      <c r="AF88" s="18">
        <v>0</v>
      </c>
      <c r="AG88" s="18">
        <v>0.01</v>
      </c>
      <c r="AH88" s="18">
        <v>0.01</v>
      </c>
      <c r="AI88" s="18">
        <v>1.01</v>
      </c>
      <c r="AJ88" s="15">
        <v>0</v>
      </c>
      <c r="AK88" s="15">
        <v>0</v>
      </c>
      <c r="AL88" s="15">
        <v>0</v>
      </c>
      <c r="AM88" s="15">
        <v>0</v>
      </c>
      <c r="AN88" s="15">
        <v>0</v>
      </c>
      <c r="AO88" s="15">
        <v>0</v>
      </c>
      <c r="AP88" s="15">
        <v>0</v>
      </c>
      <c r="AQ88" s="15">
        <v>0</v>
      </c>
      <c r="AR88" s="15">
        <v>0</v>
      </c>
      <c r="AS88" s="15">
        <v>0</v>
      </c>
      <c r="AT88" s="15">
        <v>0</v>
      </c>
      <c r="AU88" s="15">
        <v>0</v>
      </c>
      <c r="AV88" s="15">
        <v>0</v>
      </c>
      <c r="AW88" s="15">
        <v>0</v>
      </c>
      <c r="AX88" s="15">
        <v>0</v>
      </c>
      <c r="AY88" s="15">
        <v>0</v>
      </c>
      <c r="AZ88" s="15">
        <v>0</v>
      </c>
      <c r="BA88" s="15">
        <v>0</v>
      </c>
      <c r="BB88" s="15">
        <v>0</v>
      </c>
      <c r="BC88" s="15">
        <v>0</v>
      </c>
      <c r="BD88" s="15">
        <v>0</v>
      </c>
      <c r="BE88" s="15">
        <v>0</v>
      </c>
      <c r="BF88" s="15">
        <v>0</v>
      </c>
      <c r="BG88" s="15">
        <v>0</v>
      </c>
      <c r="BH88" s="15">
        <v>0</v>
      </c>
      <c r="BI88" s="15">
        <v>0</v>
      </c>
      <c r="BJ88" s="15">
        <v>0</v>
      </c>
      <c r="BK88" s="15">
        <v>0</v>
      </c>
      <c r="BL88" s="15">
        <v>0</v>
      </c>
      <c r="BM88" s="15">
        <v>0</v>
      </c>
      <c r="BN88" s="15">
        <v>0</v>
      </c>
      <c r="BO88" s="15">
        <v>0</v>
      </c>
      <c r="BP88" s="15">
        <v>0</v>
      </c>
      <c r="BQ88" s="15">
        <v>0</v>
      </c>
      <c r="BR88" s="15">
        <v>0</v>
      </c>
      <c r="BS88" s="15">
        <v>0</v>
      </c>
      <c r="BT88" s="15">
        <v>0</v>
      </c>
      <c r="BU88" s="15">
        <v>0</v>
      </c>
      <c r="BV88" s="15">
        <v>0</v>
      </c>
      <c r="BW88" s="15">
        <v>0</v>
      </c>
      <c r="BX88" s="15">
        <v>0</v>
      </c>
      <c r="BY88" s="15">
        <v>0</v>
      </c>
      <c r="BZ88" s="15">
        <v>0</v>
      </c>
      <c r="CA88" s="15">
        <v>0</v>
      </c>
      <c r="CB88" s="15">
        <v>170.32</v>
      </c>
      <c r="CC88" s="19"/>
      <c r="CD88" s="19"/>
      <c r="CE88" s="15">
        <v>0.08</v>
      </c>
      <c r="CG88" s="15">
        <v>0</v>
      </c>
      <c r="CH88" s="15">
        <v>0</v>
      </c>
      <c r="CI88" s="15">
        <v>0</v>
      </c>
      <c r="CJ88" s="15">
        <v>0</v>
      </c>
      <c r="CK88" s="15">
        <v>0</v>
      </c>
      <c r="CL88" s="15">
        <v>0</v>
      </c>
      <c r="CM88" s="15">
        <v>0</v>
      </c>
      <c r="CN88" s="15">
        <v>0</v>
      </c>
      <c r="CO88" s="15">
        <v>0</v>
      </c>
      <c r="CP88" s="15">
        <v>9</v>
      </c>
      <c r="CQ88" s="15">
        <v>0</v>
      </c>
    </row>
    <row r="89" spans="1:95" s="26" customFormat="1" x14ac:dyDescent="0.3">
      <c r="A89" s="33"/>
      <c r="B89" s="24" t="s">
        <v>114</v>
      </c>
      <c r="C89" s="25"/>
      <c r="D89" s="25">
        <v>5.46</v>
      </c>
      <c r="E89" s="25">
        <v>2.5299999999999998</v>
      </c>
      <c r="F89" s="25">
        <v>4.97</v>
      </c>
      <c r="G89" s="25">
        <v>0</v>
      </c>
      <c r="H89" s="25">
        <v>39.409999999999997</v>
      </c>
      <c r="I89" s="25">
        <v>221.01</v>
      </c>
      <c r="J89" s="25">
        <v>3.31</v>
      </c>
      <c r="K89" s="25">
        <v>0.08</v>
      </c>
      <c r="L89" s="25">
        <v>2.27</v>
      </c>
      <c r="M89" s="25">
        <v>0</v>
      </c>
      <c r="N89" s="25">
        <v>20.88</v>
      </c>
      <c r="O89" s="25">
        <v>17.420000000000002</v>
      </c>
      <c r="P89" s="25">
        <v>1.1000000000000001</v>
      </c>
      <c r="Q89" s="25">
        <v>0</v>
      </c>
      <c r="R89" s="25">
        <v>0</v>
      </c>
      <c r="S89" s="25">
        <v>0.47</v>
      </c>
      <c r="T89" s="25">
        <v>1.06</v>
      </c>
      <c r="U89" s="25">
        <v>140.53</v>
      </c>
      <c r="V89" s="25">
        <v>142.13</v>
      </c>
      <c r="W89" s="25">
        <v>92.54</v>
      </c>
      <c r="X89" s="25">
        <v>14.12</v>
      </c>
      <c r="Y89" s="25">
        <v>85.41</v>
      </c>
      <c r="Z89" s="25">
        <v>0.45</v>
      </c>
      <c r="AA89" s="25">
        <v>21.07</v>
      </c>
      <c r="AB89" s="25">
        <v>17.329999999999998</v>
      </c>
      <c r="AC89" s="25">
        <v>38.83</v>
      </c>
      <c r="AD89" s="25">
        <v>0.51</v>
      </c>
      <c r="AE89" s="25">
        <v>0.05</v>
      </c>
      <c r="AF89" s="25">
        <v>0.11</v>
      </c>
      <c r="AG89" s="25">
        <v>0.33</v>
      </c>
      <c r="AH89" s="25">
        <v>1.5</v>
      </c>
      <c r="AI89" s="25">
        <v>1.23</v>
      </c>
      <c r="AJ89" s="26">
        <v>0</v>
      </c>
      <c r="AK89" s="26">
        <v>220.55</v>
      </c>
      <c r="AL89" s="26">
        <v>200.85</v>
      </c>
      <c r="AM89" s="26">
        <v>329.84</v>
      </c>
      <c r="AN89" s="26">
        <v>180.04</v>
      </c>
      <c r="AO89" s="26">
        <v>77.27</v>
      </c>
      <c r="AP89" s="26">
        <v>148.18</v>
      </c>
      <c r="AQ89" s="26">
        <v>47.72</v>
      </c>
      <c r="AR89" s="26">
        <v>201.71</v>
      </c>
      <c r="AS89" s="26">
        <v>141.47</v>
      </c>
      <c r="AT89" s="26">
        <v>161.59</v>
      </c>
      <c r="AU89" s="26">
        <v>206.38</v>
      </c>
      <c r="AV89" s="26">
        <v>89.91</v>
      </c>
      <c r="AW89" s="26">
        <v>124.8</v>
      </c>
      <c r="AX89" s="26">
        <v>1140.56</v>
      </c>
      <c r="AY89" s="26">
        <v>0.18</v>
      </c>
      <c r="AZ89" s="26">
        <v>409.64</v>
      </c>
      <c r="BA89" s="26">
        <v>223.86</v>
      </c>
      <c r="BB89" s="26">
        <v>136.59</v>
      </c>
      <c r="BC89" s="26">
        <v>69.88</v>
      </c>
      <c r="BD89" s="26">
        <v>0.1</v>
      </c>
      <c r="BE89" s="26">
        <v>0.02</v>
      </c>
      <c r="BF89" s="26">
        <v>0.02</v>
      </c>
      <c r="BG89" s="26">
        <v>0.05</v>
      </c>
      <c r="BH89" s="26">
        <v>0.06</v>
      </c>
      <c r="BI89" s="26">
        <v>0.21</v>
      </c>
      <c r="BJ89" s="26">
        <v>0</v>
      </c>
      <c r="BK89" s="26">
        <v>0.68</v>
      </c>
      <c r="BL89" s="26">
        <v>0</v>
      </c>
      <c r="BM89" s="26">
        <v>0.2</v>
      </c>
      <c r="BN89" s="26">
        <v>0</v>
      </c>
      <c r="BO89" s="26">
        <v>0</v>
      </c>
      <c r="BP89" s="26">
        <v>0</v>
      </c>
      <c r="BQ89" s="26">
        <v>0</v>
      </c>
      <c r="BR89" s="26">
        <v>0.08</v>
      </c>
      <c r="BS89" s="26">
        <v>1.06</v>
      </c>
      <c r="BT89" s="26">
        <v>0</v>
      </c>
      <c r="BU89" s="26">
        <v>0</v>
      </c>
      <c r="BV89" s="26">
        <v>0.2</v>
      </c>
      <c r="BW89" s="26">
        <v>0.02</v>
      </c>
      <c r="BX89" s="26">
        <v>0.01</v>
      </c>
      <c r="BY89" s="26">
        <v>0</v>
      </c>
      <c r="BZ89" s="26">
        <v>0</v>
      </c>
      <c r="CA89" s="26">
        <v>0</v>
      </c>
      <c r="CB89" s="26">
        <v>206</v>
      </c>
      <c r="CC89" s="13"/>
      <c r="CD89" s="13" t="e">
        <f>$I$89/$I$91*100</f>
        <v>#DIV/0!</v>
      </c>
      <c r="CE89" s="26">
        <v>23.96</v>
      </c>
      <c r="CG89" s="26">
        <v>0</v>
      </c>
      <c r="CH89" s="26">
        <v>0</v>
      </c>
      <c r="CI89" s="26">
        <v>0</v>
      </c>
      <c r="CJ89" s="26">
        <v>0</v>
      </c>
      <c r="CK89" s="26">
        <v>0</v>
      </c>
      <c r="CL89" s="26">
        <v>0</v>
      </c>
      <c r="CM89" s="26">
        <v>0</v>
      </c>
      <c r="CN89" s="26">
        <v>0</v>
      </c>
      <c r="CO89" s="26">
        <v>0</v>
      </c>
      <c r="CP89" s="26">
        <v>10</v>
      </c>
      <c r="CQ89" s="26">
        <v>0.25</v>
      </c>
    </row>
    <row r="90" spans="1:95" s="26" customFormat="1" x14ac:dyDescent="0.3">
      <c r="A90" s="33"/>
      <c r="B90" s="24" t="s">
        <v>115</v>
      </c>
      <c r="C90" s="25"/>
      <c r="D90" s="25">
        <v>32.5</v>
      </c>
      <c r="E90" s="25">
        <v>16.28</v>
      </c>
      <c r="F90" s="25">
        <v>43.59</v>
      </c>
      <c r="G90" s="25">
        <v>0.02</v>
      </c>
      <c r="H90" s="25">
        <v>171.36</v>
      </c>
      <c r="I90" s="25">
        <v>1188.8399999999999</v>
      </c>
      <c r="J90" s="25">
        <v>20.09</v>
      </c>
      <c r="K90" s="25">
        <v>10.7</v>
      </c>
      <c r="L90" s="25">
        <v>12.79</v>
      </c>
      <c r="M90" s="25">
        <v>0</v>
      </c>
      <c r="N90" s="25">
        <v>77.78</v>
      </c>
      <c r="O90" s="25">
        <v>83.2</v>
      </c>
      <c r="P90" s="25">
        <v>10.37</v>
      </c>
      <c r="Q90" s="25">
        <v>0</v>
      </c>
      <c r="R90" s="25">
        <v>0</v>
      </c>
      <c r="S90" s="25">
        <v>3.01</v>
      </c>
      <c r="T90" s="25">
        <v>8.82</v>
      </c>
      <c r="U90" s="25">
        <v>822.84</v>
      </c>
      <c r="V90" s="25">
        <v>1358.08</v>
      </c>
      <c r="W90" s="25">
        <v>419.06</v>
      </c>
      <c r="X90" s="25">
        <v>122.51</v>
      </c>
      <c r="Y90" s="25">
        <v>515.51</v>
      </c>
      <c r="Z90" s="25">
        <v>5.98</v>
      </c>
      <c r="AA90" s="25">
        <v>125.98</v>
      </c>
      <c r="AB90" s="25">
        <v>1053.46</v>
      </c>
      <c r="AC90" s="25">
        <v>443.59</v>
      </c>
      <c r="AD90" s="25">
        <v>9.49</v>
      </c>
      <c r="AE90" s="25">
        <v>0.36</v>
      </c>
      <c r="AF90" s="25">
        <v>0.57999999999999996</v>
      </c>
      <c r="AG90" s="25">
        <v>4.17</v>
      </c>
      <c r="AH90" s="25">
        <v>8.91</v>
      </c>
      <c r="AI90" s="25">
        <v>7.94</v>
      </c>
      <c r="AJ90" s="26">
        <v>0</v>
      </c>
      <c r="AK90" s="26">
        <v>765.62</v>
      </c>
      <c r="AL90" s="26">
        <v>708.4</v>
      </c>
      <c r="AM90" s="26">
        <v>1112.26</v>
      </c>
      <c r="AN90" s="26">
        <v>768.85</v>
      </c>
      <c r="AO90" s="26">
        <v>265.27999999999997</v>
      </c>
      <c r="AP90" s="26">
        <v>534.94000000000005</v>
      </c>
      <c r="AQ90" s="26">
        <v>181.04</v>
      </c>
      <c r="AR90" s="26">
        <v>666.09</v>
      </c>
      <c r="AS90" s="26">
        <v>511.6</v>
      </c>
      <c r="AT90" s="26">
        <v>628.12</v>
      </c>
      <c r="AU90" s="26">
        <v>1001.62</v>
      </c>
      <c r="AV90" s="26">
        <v>339.29</v>
      </c>
      <c r="AW90" s="26">
        <v>410.8</v>
      </c>
      <c r="AX90" s="26">
        <v>3300.98</v>
      </c>
      <c r="AY90" s="26">
        <v>0.18</v>
      </c>
      <c r="AZ90" s="26">
        <v>1281.42</v>
      </c>
      <c r="BA90" s="26">
        <v>731</v>
      </c>
      <c r="BB90" s="26">
        <v>526.1</v>
      </c>
      <c r="BC90" s="26">
        <v>207.47</v>
      </c>
      <c r="BD90" s="26">
        <v>0.85</v>
      </c>
      <c r="BE90" s="26">
        <v>0.24</v>
      </c>
      <c r="BF90" s="26">
        <v>0.18</v>
      </c>
      <c r="BG90" s="26">
        <v>0.46</v>
      </c>
      <c r="BH90" s="26">
        <v>0.56999999999999995</v>
      </c>
      <c r="BI90" s="26">
        <v>2.0099999999999998</v>
      </c>
      <c r="BJ90" s="26">
        <v>0.03</v>
      </c>
      <c r="BK90" s="26">
        <v>6.46</v>
      </c>
      <c r="BL90" s="26">
        <v>0.02</v>
      </c>
      <c r="BM90" s="26">
        <v>2.4</v>
      </c>
      <c r="BN90" s="26">
        <v>0.09</v>
      </c>
      <c r="BO90" s="26">
        <v>0.1</v>
      </c>
      <c r="BP90" s="26">
        <v>0</v>
      </c>
      <c r="BQ90" s="26">
        <v>0.11</v>
      </c>
      <c r="BR90" s="26">
        <v>0.66</v>
      </c>
      <c r="BS90" s="26">
        <v>9.1</v>
      </c>
      <c r="BT90" s="26">
        <v>0.01</v>
      </c>
      <c r="BU90" s="26">
        <v>0</v>
      </c>
      <c r="BV90" s="26">
        <v>9.73</v>
      </c>
      <c r="BW90" s="26">
        <v>0.08</v>
      </c>
      <c r="BX90" s="26">
        <v>0.09</v>
      </c>
      <c r="BY90" s="26">
        <v>0</v>
      </c>
      <c r="BZ90" s="26">
        <v>0</v>
      </c>
      <c r="CA90" s="26">
        <v>0</v>
      </c>
      <c r="CB90" s="26">
        <v>1313.9</v>
      </c>
      <c r="CC90" s="13"/>
      <c r="CD90" s="13"/>
      <c r="CE90" s="26">
        <v>301.56</v>
      </c>
      <c r="CG90" s="26">
        <v>11.25</v>
      </c>
      <c r="CH90" s="26">
        <v>11.25</v>
      </c>
      <c r="CI90" s="26">
        <v>11.25</v>
      </c>
      <c r="CJ90" s="26">
        <v>4050</v>
      </c>
      <c r="CK90" s="26">
        <v>2587.5</v>
      </c>
      <c r="CL90" s="26">
        <v>3318.75</v>
      </c>
      <c r="CM90" s="26">
        <v>2.5</v>
      </c>
      <c r="CN90" s="26">
        <v>2.5</v>
      </c>
      <c r="CO90" s="26">
        <v>2.5</v>
      </c>
      <c r="CP90" s="26">
        <v>44.5</v>
      </c>
      <c r="CQ90" s="26">
        <v>1.95</v>
      </c>
    </row>
    <row r="91" spans="1:95" x14ac:dyDescent="0.3">
      <c r="C91" s="49" t="s">
        <v>253</v>
      </c>
      <c r="D91" s="48"/>
      <c r="E91" s="48"/>
      <c r="F91" s="48"/>
      <c r="G91" s="48"/>
      <c r="H91" s="48"/>
      <c r="I91" s="48"/>
    </row>
    <row r="92" spans="1:95" x14ac:dyDescent="0.3">
      <c r="C92" s="48"/>
      <c r="D92" s="48"/>
      <c r="E92" s="48"/>
      <c r="F92" s="48"/>
      <c r="G92" s="48"/>
      <c r="H92" s="48"/>
      <c r="I92" s="48"/>
    </row>
    <row r="93" spans="1:95" x14ac:dyDescent="0.3">
      <c r="C93" s="48"/>
      <c r="D93" s="48"/>
      <c r="E93" s="48"/>
      <c r="F93" s="48"/>
      <c r="G93" s="48"/>
      <c r="H93" s="48"/>
      <c r="I93" s="48"/>
    </row>
    <row r="94" spans="1:95" x14ac:dyDescent="0.3">
      <c r="F94" s="9" t="s">
        <v>210</v>
      </c>
    </row>
    <row r="95" spans="1:95" x14ac:dyDescent="0.3">
      <c r="A95" s="37" t="s">
        <v>93</v>
      </c>
      <c r="B95" s="36" t="s">
        <v>94</v>
      </c>
      <c r="C95" s="36" t="s">
        <v>73</v>
      </c>
      <c r="D95" s="39" t="s">
        <v>0</v>
      </c>
      <c r="E95" s="40"/>
      <c r="F95" s="39" t="s">
        <v>1</v>
      </c>
      <c r="G95" s="40"/>
      <c r="H95" s="36" t="s">
        <v>74</v>
      </c>
      <c r="I95" s="36" t="s">
        <v>95</v>
      </c>
    </row>
    <row r="96" spans="1:95" x14ac:dyDescent="0.3">
      <c r="A96" s="38"/>
      <c r="B96" s="36"/>
      <c r="C96" s="36"/>
      <c r="D96" s="41"/>
      <c r="E96" s="42"/>
      <c r="F96" s="41"/>
      <c r="G96" s="42"/>
      <c r="H96" s="36"/>
      <c r="I96" s="36"/>
    </row>
    <row r="97" spans="1:95" x14ac:dyDescent="0.3">
      <c r="B97" s="16" t="s">
        <v>98</v>
      </c>
    </row>
    <row r="98" spans="1:95" s="22" customFormat="1" x14ac:dyDescent="0.3">
      <c r="A98" s="31" t="s">
        <v>176</v>
      </c>
      <c r="B98" s="20" t="s">
        <v>99</v>
      </c>
      <c r="C98" s="21" t="str">
        <f>"30,0"</f>
        <v>30,0</v>
      </c>
      <c r="D98" s="21">
        <v>2.37</v>
      </c>
      <c r="E98" s="21">
        <v>0</v>
      </c>
      <c r="F98" s="21">
        <v>0.3</v>
      </c>
      <c r="G98" s="21">
        <v>0</v>
      </c>
      <c r="H98" s="21">
        <v>15.48</v>
      </c>
      <c r="I98" s="21">
        <v>73.649999999999991</v>
      </c>
      <c r="J98" s="21">
        <v>0.06</v>
      </c>
      <c r="K98" s="21">
        <v>0</v>
      </c>
      <c r="L98" s="21">
        <v>0.06</v>
      </c>
      <c r="M98" s="21">
        <v>0</v>
      </c>
      <c r="N98" s="21">
        <v>0.63</v>
      </c>
      <c r="O98" s="21">
        <v>13.86</v>
      </c>
      <c r="P98" s="21">
        <v>0.99</v>
      </c>
      <c r="Q98" s="21">
        <v>0</v>
      </c>
      <c r="R98" s="21">
        <v>0</v>
      </c>
      <c r="S98" s="21">
        <v>0.09</v>
      </c>
      <c r="T98" s="21">
        <v>0.45</v>
      </c>
      <c r="U98" s="21">
        <v>0</v>
      </c>
      <c r="V98" s="21">
        <v>39.9</v>
      </c>
      <c r="W98" s="21">
        <v>6.9</v>
      </c>
      <c r="X98" s="21">
        <v>9.9</v>
      </c>
      <c r="Y98" s="21">
        <v>26.1</v>
      </c>
      <c r="Z98" s="21">
        <v>0.6</v>
      </c>
      <c r="AA98" s="21">
        <v>0</v>
      </c>
      <c r="AB98" s="21">
        <v>0</v>
      </c>
      <c r="AC98" s="21">
        <v>0</v>
      </c>
      <c r="AD98" s="21">
        <v>0.39</v>
      </c>
      <c r="AE98" s="21">
        <v>0.05</v>
      </c>
      <c r="AF98" s="21">
        <v>0.02</v>
      </c>
      <c r="AG98" s="21">
        <v>0.48</v>
      </c>
      <c r="AH98" s="21">
        <v>0.93</v>
      </c>
      <c r="AI98" s="21">
        <v>0</v>
      </c>
      <c r="AJ98" s="22">
        <v>0</v>
      </c>
      <c r="AK98" s="22">
        <v>0</v>
      </c>
      <c r="AL98" s="22">
        <v>0</v>
      </c>
      <c r="AM98" s="22">
        <v>0</v>
      </c>
      <c r="AN98" s="22">
        <v>0</v>
      </c>
      <c r="AO98" s="22">
        <v>0</v>
      </c>
      <c r="AP98" s="22">
        <v>0</v>
      </c>
      <c r="AQ98" s="22">
        <v>0</v>
      </c>
      <c r="AR98" s="22">
        <v>0</v>
      </c>
      <c r="AS98" s="22">
        <v>0</v>
      </c>
      <c r="AT98" s="22">
        <v>0</v>
      </c>
      <c r="AU98" s="22">
        <v>0</v>
      </c>
      <c r="AV98" s="22">
        <v>0</v>
      </c>
      <c r="AW98" s="22">
        <v>0</v>
      </c>
      <c r="AX98" s="22">
        <v>0</v>
      </c>
      <c r="AY98" s="22">
        <v>0</v>
      </c>
      <c r="AZ98" s="22">
        <v>0</v>
      </c>
      <c r="BA98" s="22">
        <v>0</v>
      </c>
      <c r="BB98" s="22">
        <v>0</v>
      </c>
      <c r="BC98" s="22">
        <v>0</v>
      </c>
      <c r="BD98" s="22">
        <v>0</v>
      </c>
      <c r="BE98" s="22">
        <v>0</v>
      </c>
      <c r="BF98" s="22">
        <v>0</v>
      </c>
      <c r="BG98" s="22">
        <v>0</v>
      </c>
      <c r="BH98" s="22">
        <v>0</v>
      </c>
      <c r="BI98" s="22">
        <v>0</v>
      </c>
      <c r="BJ98" s="22">
        <v>0</v>
      </c>
      <c r="BK98" s="22">
        <v>0</v>
      </c>
      <c r="BL98" s="22">
        <v>0</v>
      </c>
      <c r="BM98" s="22">
        <v>0</v>
      </c>
      <c r="BN98" s="22">
        <v>0</v>
      </c>
      <c r="BO98" s="22">
        <v>0</v>
      </c>
      <c r="BP98" s="22">
        <v>0</v>
      </c>
      <c r="BQ98" s="22">
        <v>0</v>
      </c>
      <c r="BR98" s="22">
        <v>0</v>
      </c>
      <c r="BS98" s="22">
        <v>0</v>
      </c>
      <c r="BT98" s="22">
        <v>0</v>
      </c>
      <c r="BU98" s="22">
        <v>0</v>
      </c>
      <c r="BV98" s="22">
        <v>0</v>
      </c>
      <c r="BW98" s="22">
        <v>0</v>
      </c>
      <c r="BX98" s="22">
        <v>0</v>
      </c>
      <c r="BY98" s="22">
        <v>0</v>
      </c>
      <c r="BZ98" s="22">
        <v>0</v>
      </c>
      <c r="CA98" s="22">
        <v>0</v>
      </c>
      <c r="CB98" s="22">
        <v>11.31</v>
      </c>
      <c r="CC98" s="23"/>
      <c r="CD98" s="23"/>
      <c r="CE98" s="22">
        <v>0</v>
      </c>
      <c r="CG98" s="22">
        <v>0</v>
      </c>
      <c r="CH98" s="22">
        <v>0</v>
      </c>
      <c r="CI98" s="22">
        <v>0</v>
      </c>
      <c r="CJ98" s="22">
        <v>0</v>
      </c>
      <c r="CK98" s="22">
        <v>0</v>
      </c>
      <c r="CL98" s="22">
        <v>0</v>
      </c>
      <c r="CM98" s="22">
        <v>0</v>
      </c>
      <c r="CN98" s="22">
        <v>0</v>
      </c>
      <c r="CO98" s="22">
        <v>0</v>
      </c>
      <c r="CP98" s="22">
        <v>0</v>
      </c>
      <c r="CQ98" s="22">
        <v>0</v>
      </c>
    </row>
    <row r="99" spans="1:95" s="22" customFormat="1" x14ac:dyDescent="0.3">
      <c r="A99" s="31" t="s">
        <v>191</v>
      </c>
      <c r="B99" s="20" t="s">
        <v>116</v>
      </c>
      <c r="C99" s="21" t="str">
        <f>"10,0"</f>
        <v>10,0</v>
      </c>
      <c r="D99" s="21">
        <v>2.63</v>
      </c>
      <c r="E99" s="21">
        <v>2.63</v>
      </c>
      <c r="F99" s="21">
        <v>2.66</v>
      </c>
      <c r="G99" s="21">
        <v>0</v>
      </c>
      <c r="H99" s="21">
        <v>0</v>
      </c>
      <c r="I99" s="21">
        <v>35.06</v>
      </c>
      <c r="J99" s="21">
        <v>1.53</v>
      </c>
      <c r="K99" s="21">
        <v>0</v>
      </c>
      <c r="L99" s="21">
        <v>1.53</v>
      </c>
      <c r="M99" s="21">
        <v>0</v>
      </c>
      <c r="N99" s="21">
        <v>0</v>
      </c>
      <c r="O99" s="21">
        <v>0</v>
      </c>
      <c r="P99" s="21">
        <v>0</v>
      </c>
      <c r="Q99" s="21">
        <v>0</v>
      </c>
      <c r="R99" s="21">
        <v>0</v>
      </c>
      <c r="S99" s="21">
        <v>0.2</v>
      </c>
      <c r="T99" s="21">
        <v>0.43</v>
      </c>
      <c r="U99" s="21">
        <v>0</v>
      </c>
      <c r="V99" s="21">
        <v>10</v>
      </c>
      <c r="W99" s="21">
        <v>100</v>
      </c>
      <c r="X99" s="21">
        <v>5.5</v>
      </c>
      <c r="Y99" s="21">
        <v>60</v>
      </c>
      <c r="Z99" s="21">
        <v>7.0000000000000007E-2</v>
      </c>
      <c r="AA99" s="21">
        <v>21</v>
      </c>
      <c r="AB99" s="21">
        <v>17</v>
      </c>
      <c r="AC99" s="21">
        <v>23.8</v>
      </c>
      <c r="AD99" s="21">
        <v>0.04</v>
      </c>
      <c r="AE99" s="21">
        <v>0</v>
      </c>
      <c r="AF99" s="21">
        <v>0.04</v>
      </c>
      <c r="AG99" s="21">
        <v>0.02</v>
      </c>
      <c r="AH99" s="21">
        <v>0.68</v>
      </c>
      <c r="AI99" s="21">
        <v>7.0000000000000007E-2</v>
      </c>
      <c r="AJ99" s="22">
        <v>0</v>
      </c>
      <c r="AK99" s="22">
        <v>157</v>
      </c>
      <c r="AL99" s="22">
        <v>117</v>
      </c>
      <c r="AM99" s="22">
        <v>230</v>
      </c>
      <c r="AN99" s="22">
        <v>158</v>
      </c>
      <c r="AO99" s="22">
        <v>56</v>
      </c>
      <c r="AP99" s="22">
        <v>95</v>
      </c>
      <c r="AQ99" s="22">
        <v>70</v>
      </c>
      <c r="AR99" s="22">
        <v>134</v>
      </c>
      <c r="AS99" s="22">
        <v>76</v>
      </c>
      <c r="AT99" s="22">
        <v>87</v>
      </c>
      <c r="AU99" s="22">
        <v>156</v>
      </c>
      <c r="AV99" s="22">
        <v>70</v>
      </c>
      <c r="AW99" s="22">
        <v>51</v>
      </c>
      <c r="AX99" s="22">
        <v>517</v>
      </c>
      <c r="AY99" s="22">
        <v>0</v>
      </c>
      <c r="AZ99" s="22">
        <v>273</v>
      </c>
      <c r="BA99" s="22">
        <v>129</v>
      </c>
      <c r="BB99" s="22">
        <v>139</v>
      </c>
      <c r="BC99" s="22">
        <v>21.5</v>
      </c>
      <c r="BD99" s="22">
        <v>0</v>
      </c>
      <c r="BE99" s="22">
        <v>0.01</v>
      </c>
      <c r="BF99" s="22">
        <v>0.04</v>
      </c>
      <c r="BG99" s="22">
        <v>0.11</v>
      </c>
      <c r="BH99" s="22">
        <v>0.13</v>
      </c>
      <c r="BI99" s="22">
        <v>0.33</v>
      </c>
      <c r="BJ99" s="22">
        <v>0.04</v>
      </c>
      <c r="BK99" s="22">
        <v>0.7</v>
      </c>
      <c r="BL99" s="22">
        <v>0.01</v>
      </c>
      <c r="BM99" s="22">
        <v>0.16</v>
      </c>
      <c r="BN99" s="22">
        <v>0.01</v>
      </c>
      <c r="BO99" s="22">
        <v>0</v>
      </c>
      <c r="BP99" s="22">
        <v>0</v>
      </c>
      <c r="BQ99" s="22">
        <v>0</v>
      </c>
      <c r="BR99" s="22">
        <v>7.0000000000000007E-2</v>
      </c>
      <c r="BS99" s="22">
        <v>0.52</v>
      </c>
      <c r="BT99" s="22">
        <v>0</v>
      </c>
      <c r="BU99" s="22">
        <v>0</v>
      </c>
      <c r="BV99" s="22">
        <v>7.0000000000000007E-2</v>
      </c>
      <c r="BW99" s="22">
        <v>0</v>
      </c>
      <c r="BX99" s="22">
        <v>0</v>
      </c>
      <c r="BY99" s="22">
        <v>0</v>
      </c>
      <c r="BZ99" s="22">
        <v>0</v>
      </c>
      <c r="CA99" s="22">
        <v>0</v>
      </c>
      <c r="CB99" s="22">
        <v>4.08</v>
      </c>
      <c r="CC99" s="23"/>
      <c r="CD99" s="23"/>
      <c r="CE99" s="22">
        <v>23.83</v>
      </c>
      <c r="CG99" s="22">
        <v>0</v>
      </c>
      <c r="CH99" s="22">
        <v>0</v>
      </c>
      <c r="CI99" s="22">
        <v>0</v>
      </c>
      <c r="CJ99" s="22">
        <v>0</v>
      </c>
      <c r="CK99" s="22">
        <v>0</v>
      </c>
      <c r="CL99" s="22">
        <v>0</v>
      </c>
      <c r="CM99" s="22">
        <v>0</v>
      </c>
      <c r="CN99" s="22">
        <v>0</v>
      </c>
      <c r="CO99" s="22">
        <v>0</v>
      </c>
      <c r="CP99" s="22">
        <v>0</v>
      </c>
      <c r="CQ99" s="22">
        <v>0</v>
      </c>
    </row>
    <row r="100" spans="1:95" s="22" customFormat="1" x14ac:dyDescent="0.3">
      <c r="A100" s="31" t="s">
        <v>211</v>
      </c>
      <c r="B100" s="20" t="s">
        <v>132</v>
      </c>
      <c r="C100" s="21" t="str">
        <f>"180,0/5,0"</f>
        <v>180,0/5,0</v>
      </c>
      <c r="D100" s="21">
        <v>5.55</v>
      </c>
      <c r="E100" s="21">
        <v>2.75</v>
      </c>
      <c r="F100" s="21">
        <v>11.5</v>
      </c>
      <c r="G100" s="21">
        <v>0</v>
      </c>
      <c r="H100" s="21">
        <v>28.28</v>
      </c>
      <c r="I100" s="21">
        <v>236.88526859999999</v>
      </c>
      <c r="J100" s="21">
        <v>5.36</v>
      </c>
      <c r="K100" s="21">
        <v>0.25</v>
      </c>
      <c r="L100" s="21">
        <v>0</v>
      </c>
      <c r="M100" s="21">
        <v>0</v>
      </c>
      <c r="N100" s="21">
        <v>9.2899999999999991</v>
      </c>
      <c r="O100" s="21">
        <v>18.04</v>
      </c>
      <c r="P100" s="21">
        <v>0.95</v>
      </c>
      <c r="Q100" s="21">
        <v>0</v>
      </c>
      <c r="R100" s="21">
        <v>0</v>
      </c>
      <c r="S100" s="21">
        <v>0</v>
      </c>
      <c r="T100" s="21">
        <v>1.33</v>
      </c>
      <c r="U100" s="21">
        <v>241.76</v>
      </c>
      <c r="V100" s="21">
        <v>174.73</v>
      </c>
      <c r="W100" s="21">
        <v>119.13</v>
      </c>
      <c r="X100" s="21">
        <v>17.489999999999998</v>
      </c>
      <c r="Y100" s="21">
        <v>103.71</v>
      </c>
      <c r="Z100" s="21">
        <v>0.41</v>
      </c>
      <c r="AA100" s="21">
        <v>78.010000000000005</v>
      </c>
      <c r="AB100" s="21">
        <v>46.55</v>
      </c>
      <c r="AC100" s="21">
        <v>65.3</v>
      </c>
      <c r="AD100" s="21">
        <v>0.1</v>
      </c>
      <c r="AE100" s="21">
        <v>7.0000000000000007E-2</v>
      </c>
      <c r="AF100" s="21">
        <v>0.15</v>
      </c>
      <c r="AG100" s="21">
        <v>0.36</v>
      </c>
      <c r="AH100" s="21">
        <v>0.02</v>
      </c>
      <c r="AI100" s="21">
        <v>0.49</v>
      </c>
      <c r="AJ100" s="22">
        <v>0</v>
      </c>
      <c r="AK100" s="22">
        <v>2.6</v>
      </c>
      <c r="AL100" s="22">
        <v>2.5</v>
      </c>
      <c r="AM100" s="22">
        <v>4.7</v>
      </c>
      <c r="AN100" s="22">
        <v>2.8</v>
      </c>
      <c r="AO100" s="22">
        <v>1.1000000000000001</v>
      </c>
      <c r="AP100" s="22">
        <v>3</v>
      </c>
      <c r="AQ100" s="22">
        <v>2.7</v>
      </c>
      <c r="AR100" s="22">
        <v>2.6</v>
      </c>
      <c r="AS100" s="22">
        <v>2.2000000000000002</v>
      </c>
      <c r="AT100" s="22">
        <v>1.6</v>
      </c>
      <c r="AU100" s="22">
        <v>3.6</v>
      </c>
      <c r="AV100" s="22">
        <v>2.2000000000000002</v>
      </c>
      <c r="AW100" s="22">
        <v>1.5</v>
      </c>
      <c r="AX100" s="22">
        <v>8.9</v>
      </c>
      <c r="AY100" s="22">
        <v>0</v>
      </c>
      <c r="AZ100" s="22">
        <v>3</v>
      </c>
      <c r="BA100" s="22">
        <v>3.4</v>
      </c>
      <c r="BB100" s="22">
        <v>2.6</v>
      </c>
      <c r="BC100" s="22">
        <v>0.6</v>
      </c>
      <c r="BD100" s="22">
        <v>0.37</v>
      </c>
      <c r="BE100" s="22">
        <v>0.08</v>
      </c>
      <c r="BF100" s="22">
        <v>7.0000000000000007E-2</v>
      </c>
      <c r="BG100" s="22">
        <v>0.19</v>
      </c>
      <c r="BH100" s="22">
        <v>0.24</v>
      </c>
      <c r="BI100" s="22">
        <v>0.78</v>
      </c>
      <c r="BJ100" s="22">
        <v>0</v>
      </c>
      <c r="BK100" s="22">
        <v>2.46</v>
      </c>
      <c r="BL100" s="22">
        <v>0</v>
      </c>
      <c r="BM100" s="22">
        <v>0.75</v>
      </c>
      <c r="BN100" s="22">
        <v>0</v>
      </c>
      <c r="BO100" s="22">
        <v>0</v>
      </c>
      <c r="BP100" s="22">
        <v>0</v>
      </c>
      <c r="BQ100" s="22">
        <v>0.08</v>
      </c>
      <c r="BR100" s="22">
        <v>0.28999999999999998</v>
      </c>
      <c r="BS100" s="22">
        <v>2.27</v>
      </c>
      <c r="BT100" s="22">
        <v>0</v>
      </c>
      <c r="BU100" s="22">
        <v>0</v>
      </c>
      <c r="BV100" s="22">
        <v>0.08</v>
      </c>
      <c r="BW100" s="22">
        <v>0.01</v>
      </c>
      <c r="BX100" s="22">
        <v>0</v>
      </c>
      <c r="BY100" s="22">
        <v>0</v>
      </c>
      <c r="BZ100" s="22">
        <v>0</v>
      </c>
      <c r="CA100" s="22">
        <v>0</v>
      </c>
      <c r="CB100" s="22">
        <v>1.6</v>
      </c>
      <c r="CC100" s="23"/>
      <c r="CD100" s="23"/>
      <c r="CE100" s="22">
        <v>85.77</v>
      </c>
      <c r="CG100" s="22">
        <v>0</v>
      </c>
      <c r="CH100" s="22">
        <v>0</v>
      </c>
      <c r="CI100" s="22">
        <v>0</v>
      </c>
      <c r="CJ100" s="22">
        <v>0</v>
      </c>
      <c r="CK100" s="22">
        <v>0</v>
      </c>
      <c r="CL100" s="22">
        <v>0</v>
      </c>
      <c r="CM100" s="22">
        <v>0</v>
      </c>
      <c r="CN100" s="22">
        <v>0</v>
      </c>
      <c r="CO100" s="22">
        <v>0</v>
      </c>
      <c r="CP100" s="22">
        <v>4.54</v>
      </c>
      <c r="CQ100" s="22">
        <v>0.72</v>
      </c>
    </row>
    <row r="101" spans="1:95" s="15" customFormat="1" x14ac:dyDescent="0.3">
      <c r="A101" s="32" t="s">
        <v>212</v>
      </c>
      <c r="B101" s="17" t="s">
        <v>133</v>
      </c>
      <c r="C101" s="18" t="str">
        <f>"180,0"</f>
        <v>180,0</v>
      </c>
      <c r="D101" s="18">
        <v>2.95</v>
      </c>
      <c r="E101" s="18">
        <v>2.61</v>
      </c>
      <c r="F101" s="18">
        <v>2.82</v>
      </c>
      <c r="G101" s="18">
        <v>0</v>
      </c>
      <c r="H101" s="18">
        <v>12.92</v>
      </c>
      <c r="I101" s="18">
        <v>85.570578719999986</v>
      </c>
      <c r="J101" s="18">
        <v>1.99</v>
      </c>
      <c r="K101" s="18">
        <v>0</v>
      </c>
      <c r="L101" s="18">
        <v>1.99</v>
      </c>
      <c r="M101" s="18">
        <v>0</v>
      </c>
      <c r="N101" s="18">
        <v>12.06</v>
      </c>
      <c r="O101" s="18">
        <v>0.16</v>
      </c>
      <c r="P101" s="18">
        <v>0.69</v>
      </c>
      <c r="Q101" s="18">
        <v>0</v>
      </c>
      <c r="R101" s="18">
        <v>0</v>
      </c>
      <c r="S101" s="18">
        <v>0.17</v>
      </c>
      <c r="T101" s="18">
        <v>0.78</v>
      </c>
      <c r="U101" s="18">
        <v>45.09</v>
      </c>
      <c r="V101" s="18">
        <v>144.55000000000001</v>
      </c>
      <c r="W101" s="18">
        <v>97.71</v>
      </c>
      <c r="X101" s="18">
        <v>18.95</v>
      </c>
      <c r="Y101" s="18">
        <v>82.78</v>
      </c>
      <c r="Z101" s="18">
        <v>0.52</v>
      </c>
      <c r="AA101" s="18">
        <v>10.8</v>
      </c>
      <c r="AB101" s="18">
        <v>7.55</v>
      </c>
      <c r="AC101" s="18">
        <v>19.86</v>
      </c>
      <c r="AD101" s="18">
        <v>0.01</v>
      </c>
      <c r="AE101" s="18">
        <v>0.03</v>
      </c>
      <c r="AF101" s="18">
        <v>0.11</v>
      </c>
      <c r="AG101" s="18">
        <v>0.1</v>
      </c>
      <c r="AH101" s="18">
        <v>0.87</v>
      </c>
      <c r="AI101" s="18">
        <v>0.47</v>
      </c>
      <c r="AJ101" s="15">
        <v>0</v>
      </c>
      <c r="AK101" s="15">
        <v>0</v>
      </c>
      <c r="AL101" s="15">
        <v>0</v>
      </c>
      <c r="AM101" s="15">
        <v>0</v>
      </c>
      <c r="AN101" s="15">
        <v>0</v>
      </c>
      <c r="AO101" s="15">
        <v>0</v>
      </c>
      <c r="AP101" s="15">
        <v>0</v>
      </c>
      <c r="AQ101" s="15">
        <v>0</v>
      </c>
      <c r="AR101" s="15">
        <v>0</v>
      </c>
      <c r="AS101" s="15">
        <v>0</v>
      </c>
      <c r="AT101" s="15">
        <v>0</v>
      </c>
      <c r="AU101" s="15">
        <v>0</v>
      </c>
      <c r="AV101" s="15">
        <v>0</v>
      </c>
      <c r="AW101" s="15">
        <v>0</v>
      </c>
      <c r="AX101" s="15">
        <v>0</v>
      </c>
      <c r="AY101" s="15">
        <v>0</v>
      </c>
      <c r="AZ101" s="15">
        <v>0</v>
      </c>
      <c r="BA101" s="15">
        <v>0</v>
      </c>
      <c r="BB101" s="15">
        <v>0</v>
      </c>
      <c r="BC101" s="15">
        <v>0</v>
      </c>
      <c r="BD101" s="15">
        <v>0</v>
      </c>
      <c r="BE101" s="15">
        <v>0</v>
      </c>
      <c r="BF101" s="15">
        <v>0</v>
      </c>
      <c r="BG101" s="15">
        <v>0</v>
      </c>
      <c r="BH101" s="15">
        <v>0</v>
      </c>
      <c r="BI101" s="15">
        <v>0</v>
      </c>
      <c r="BJ101" s="15">
        <v>0</v>
      </c>
      <c r="BK101" s="15">
        <v>0</v>
      </c>
      <c r="BL101" s="15">
        <v>0</v>
      </c>
      <c r="BM101" s="15">
        <v>0</v>
      </c>
      <c r="BN101" s="15">
        <v>0</v>
      </c>
      <c r="BO101" s="15">
        <v>0</v>
      </c>
      <c r="BP101" s="15">
        <v>0</v>
      </c>
      <c r="BQ101" s="15">
        <v>0</v>
      </c>
      <c r="BR101" s="15">
        <v>0</v>
      </c>
      <c r="BS101" s="15">
        <v>0</v>
      </c>
      <c r="BT101" s="15">
        <v>0</v>
      </c>
      <c r="BU101" s="15">
        <v>0</v>
      </c>
      <c r="BV101" s="15">
        <v>0</v>
      </c>
      <c r="BW101" s="15">
        <v>0</v>
      </c>
      <c r="BX101" s="15">
        <v>0</v>
      </c>
      <c r="BY101" s="15">
        <v>0</v>
      </c>
      <c r="BZ101" s="15">
        <v>0</v>
      </c>
      <c r="CA101" s="15">
        <v>0</v>
      </c>
      <c r="CB101" s="15">
        <v>183.18</v>
      </c>
      <c r="CC101" s="19"/>
      <c r="CD101" s="19"/>
      <c r="CE101" s="15">
        <v>12.06</v>
      </c>
      <c r="CG101" s="15">
        <v>0</v>
      </c>
      <c r="CH101" s="15">
        <v>0</v>
      </c>
      <c r="CI101" s="15">
        <v>0</v>
      </c>
      <c r="CJ101" s="15">
        <v>0</v>
      </c>
      <c r="CK101" s="15">
        <v>0</v>
      </c>
      <c r="CL101" s="15">
        <v>0</v>
      </c>
      <c r="CM101" s="15">
        <v>0</v>
      </c>
      <c r="CN101" s="15">
        <v>0</v>
      </c>
      <c r="CO101" s="15">
        <v>0</v>
      </c>
      <c r="CP101" s="15">
        <v>9</v>
      </c>
      <c r="CQ101" s="15">
        <v>0</v>
      </c>
    </row>
    <row r="102" spans="1:95" s="26" customFormat="1" x14ac:dyDescent="0.3">
      <c r="A102" s="33"/>
      <c r="B102" s="24" t="s">
        <v>103</v>
      </c>
      <c r="C102" s="25"/>
      <c r="D102" s="25">
        <v>13.5</v>
      </c>
      <c r="E102" s="25">
        <v>7.99</v>
      </c>
      <c r="F102" s="25">
        <v>17.28</v>
      </c>
      <c r="G102" s="25">
        <v>0</v>
      </c>
      <c r="H102" s="25">
        <v>56.68</v>
      </c>
      <c r="I102" s="25">
        <v>431.17</v>
      </c>
      <c r="J102" s="25">
        <v>8.94</v>
      </c>
      <c r="K102" s="25">
        <v>0.25</v>
      </c>
      <c r="L102" s="25">
        <v>3.58</v>
      </c>
      <c r="M102" s="25">
        <v>0</v>
      </c>
      <c r="N102" s="25">
        <v>21.99</v>
      </c>
      <c r="O102" s="25">
        <v>32.06</v>
      </c>
      <c r="P102" s="25">
        <v>2.63</v>
      </c>
      <c r="Q102" s="25">
        <v>0</v>
      </c>
      <c r="R102" s="25">
        <v>0</v>
      </c>
      <c r="S102" s="25">
        <v>0.46</v>
      </c>
      <c r="T102" s="25">
        <v>2.99</v>
      </c>
      <c r="U102" s="25">
        <v>286.85000000000002</v>
      </c>
      <c r="V102" s="25">
        <v>369.18</v>
      </c>
      <c r="W102" s="25">
        <v>323.74</v>
      </c>
      <c r="X102" s="25">
        <v>51.83</v>
      </c>
      <c r="Y102" s="25">
        <v>272.58999999999997</v>
      </c>
      <c r="Z102" s="25">
        <v>1.59</v>
      </c>
      <c r="AA102" s="25">
        <v>109.81</v>
      </c>
      <c r="AB102" s="25">
        <v>71.099999999999994</v>
      </c>
      <c r="AC102" s="25">
        <v>108.96</v>
      </c>
      <c r="AD102" s="25">
        <v>0.54</v>
      </c>
      <c r="AE102" s="25">
        <v>0.14000000000000001</v>
      </c>
      <c r="AF102" s="25">
        <v>0.32</v>
      </c>
      <c r="AG102" s="25">
        <v>0.97</v>
      </c>
      <c r="AH102" s="25">
        <v>2.5</v>
      </c>
      <c r="AI102" s="25">
        <v>1.03</v>
      </c>
      <c r="AJ102" s="26">
        <v>0</v>
      </c>
      <c r="AK102" s="26">
        <v>159.6</v>
      </c>
      <c r="AL102" s="26">
        <v>119.5</v>
      </c>
      <c r="AM102" s="26">
        <v>234.7</v>
      </c>
      <c r="AN102" s="26">
        <v>160.80000000000001</v>
      </c>
      <c r="AO102" s="26">
        <v>57.1</v>
      </c>
      <c r="AP102" s="26">
        <v>98</v>
      </c>
      <c r="AQ102" s="26">
        <v>72.7</v>
      </c>
      <c r="AR102" s="26">
        <v>136.6</v>
      </c>
      <c r="AS102" s="26">
        <v>78.2</v>
      </c>
      <c r="AT102" s="26">
        <v>88.6</v>
      </c>
      <c r="AU102" s="26">
        <v>159.6</v>
      </c>
      <c r="AV102" s="26">
        <v>72.2</v>
      </c>
      <c r="AW102" s="26">
        <v>52.5</v>
      </c>
      <c r="AX102" s="26">
        <v>525.9</v>
      </c>
      <c r="AY102" s="26">
        <v>0</v>
      </c>
      <c r="AZ102" s="26">
        <v>276</v>
      </c>
      <c r="BA102" s="26">
        <v>132.4</v>
      </c>
      <c r="BB102" s="26">
        <v>141.6</v>
      </c>
      <c r="BC102" s="26">
        <v>22.1</v>
      </c>
      <c r="BD102" s="26">
        <v>0.37</v>
      </c>
      <c r="BE102" s="26">
        <v>0.09</v>
      </c>
      <c r="BF102" s="26">
        <v>0.11</v>
      </c>
      <c r="BG102" s="26">
        <v>0.3</v>
      </c>
      <c r="BH102" s="26">
        <v>0.37</v>
      </c>
      <c r="BI102" s="26">
        <v>1.1200000000000001</v>
      </c>
      <c r="BJ102" s="26">
        <v>0.04</v>
      </c>
      <c r="BK102" s="26">
        <v>3.16</v>
      </c>
      <c r="BL102" s="26">
        <v>0.01</v>
      </c>
      <c r="BM102" s="26">
        <v>0.91</v>
      </c>
      <c r="BN102" s="26">
        <v>0.01</v>
      </c>
      <c r="BO102" s="26">
        <v>0</v>
      </c>
      <c r="BP102" s="26">
        <v>0</v>
      </c>
      <c r="BQ102" s="26">
        <v>0.08</v>
      </c>
      <c r="BR102" s="26">
        <v>0.36</v>
      </c>
      <c r="BS102" s="26">
        <v>2.79</v>
      </c>
      <c r="BT102" s="26">
        <v>0</v>
      </c>
      <c r="BU102" s="26">
        <v>0</v>
      </c>
      <c r="BV102" s="26">
        <v>0.15</v>
      </c>
      <c r="BW102" s="26">
        <v>0.01</v>
      </c>
      <c r="BX102" s="26">
        <v>0</v>
      </c>
      <c r="BY102" s="26">
        <v>0</v>
      </c>
      <c r="BZ102" s="26">
        <v>0</v>
      </c>
      <c r="CA102" s="26">
        <v>0</v>
      </c>
      <c r="CB102" s="26">
        <v>200.17</v>
      </c>
      <c r="CC102" s="13"/>
      <c r="CD102" s="13" t="e">
        <f>$I$102/$I$120*100</f>
        <v>#DIV/0!</v>
      </c>
      <c r="CE102" s="26">
        <v>121.66</v>
      </c>
      <c r="CG102" s="26">
        <v>0</v>
      </c>
      <c r="CH102" s="26">
        <v>0</v>
      </c>
      <c r="CI102" s="26">
        <v>0</v>
      </c>
      <c r="CJ102" s="26">
        <v>0</v>
      </c>
      <c r="CK102" s="26">
        <v>0</v>
      </c>
      <c r="CL102" s="26">
        <v>0</v>
      </c>
      <c r="CM102" s="26">
        <v>0</v>
      </c>
      <c r="CN102" s="26">
        <v>0</v>
      </c>
      <c r="CO102" s="26">
        <v>0</v>
      </c>
      <c r="CP102" s="26">
        <v>13.54</v>
      </c>
      <c r="CQ102" s="26">
        <v>0.72</v>
      </c>
    </row>
    <row r="103" spans="1:95" x14ac:dyDescent="0.3">
      <c r="B103" s="16" t="s">
        <v>182</v>
      </c>
    </row>
    <row r="104" spans="1:95" s="15" customFormat="1" x14ac:dyDescent="0.3">
      <c r="A104" s="32" t="s">
        <v>213</v>
      </c>
      <c r="B104" s="17" t="s">
        <v>181</v>
      </c>
      <c r="C104" s="18" t="str">
        <f>"100,0"</f>
        <v>100,0</v>
      </c>
      <c r="D104" s="18">
        <v>0.5</v>
      </c>
      <c r="E104" s="18">
        <v>0</v>
      </c>
      <c r="F104" s="18">
        <v>0.1</v>
      </c>
      <c r="G104" s="18">
        <v>0</v>
      </c>
      <c r="H104" s="18">
        <v>10.3</v>
      </c>
      <c r="I104" s="18">
        <v>43.239999999999995</v>
      </c>
      <c r="J104" s="18">
        <v>0</v>
      </c>
      <c r="K104" s="18">
        <v>0</v>
      </c>
      <c r="L104" s="18">
        <v>0</v>
      </c>
      <c r="M104" s="18">
        <v>0</v>
      </c>
      <c r="N104" s="18">
        <v>9.9</v>
      </c>
      <c r="O104" s="18">
        <v>0.2</v>
      </c>
      <c r="P104" s="18">
        <v>0.2</v>
      </c>
      <c r="Q104" s="18">
        <v>0</v>
      </c>
      <c r="R104" s="18">
        <v>0</v>
      </c>
      <c r="S104" s="18">
        <v>0.5</v>
      </c>
      <c r="T104" s="18">
        <v>0.3</v>
      </c>
      <c r="U104" s="18">
        <v>6</v>
      </c>
      <c r="V104" s="18">
        <v>120</v>
      </c>
      <c r="W104" s="18">
        <v>7</v>
      </c>
      <c r="X104" s="18">
        <v>4</v>
      </c>
      <c r="Y104" s="18">
        <v>7</v>
      </c>
      <c r="Z104" s="18">
        <v>1.4</v>
      </c>
      <c r="AA104" s="18">
        <v>0</v>
      </c>
      <c r="AB104" s="18">
        <v>0</v>
      </c>
      <c r="AC104" s="18">
        <v>0</v>
      </c>
      <c r="AD104" s="18">
        <v>0.1</v>
      </c>
      <c r="AE104" s="18">
        <v>0.01</v>
      </c>
      <c r="AF104" s="18">
        <v>0.01</v>
      </c>
      <c r="AG104" s="18">
        <v>0.1</v>
      </c>
      <c r="AH104" s="18">
        <v>0.2</v>
      </c>
      <c r="AI104" s="18">
        <v>2</v>
      </c>
      <c r="AJ104" s="15">
        <v>0.2</v>
      </c>
      <c r="AK104" s="15">
        <v>8</v>
      </c>
      <c r="AL104" s="15">
        <v>10</v>
      </c>
      <c r="AM104" s="15">
        <v>14</v>
      </c>
      <c r="AN104" s="15">
        <v>14</v>
      </c>
      <c r="AO104" s="15">
        <v>2</v>
      </c>
      <c r="AP104" s="15">
        <v>8</v>
      </c>
      <c r="AQ104" s="15">
        <v>2</v>
      </c>
      <c r="AR104" s="15">
        <v>7</v>
      </c>
      <c r="AS104" s="15">
        <v>13</v>
      </c>
      <c r="AT104" s="15">
        <v>8</v>
      </c>
      <c r="AU104" s="15">
        <v>58</v>
      </c>
      <c r="AV104" s="15">
        <v>5</v>
      </c>
      <c r="AW104" s="15">
        <v>11</v>
      </c>
      <c r="AX104" s="15">
        <v>32</v>
      </c>
      <c r="AY104" s="15">
        <v>0</v>
      </c>
      <c r="AZ104" s="15">
        <v>10</v>
      </c>
      <c r="BA104" s="15">
        <v>12</v>
      </c>
      <c r="BB104" s="15">
        <v>5</v>
      </c>
      <c r="BC104" s="15">
        <v>4</v>
      </c>
      <c r="BD104" s="15">
        <v>0</v>
      </c>
      <c r="BE104" s="15">
        <v>0</v>
      </c>
      <c r="BF104" s="15">
        <v>0</v>
      </c>
      <c r="BG104" s="15">
        <v>0</v>
      </c>
      <c r="BH104" s="15">
        <v>0</v>
      </c>
      <c r="BI104" s="15">
        <v>0</v>
      </c>
      <c r="BJ104" s="15">
        <v>0</v>
      </c>
      <c r="BK104" s="15">
        <v>0</v>
      </c>
      <c r="BL104" s="15">
        <v>0</v>
      </c>
      <c r="BM104" s="15">
        <v>0</v>
      </c>
      <c r="BN104" s="15">
        <v>0</v>
      </c>
      <c r="BO104" s="15">
        <v>0</v>
      </c>
      <c r="BP104" s="15">
        <v>0</v>
      </c>
      <c r="BQ104" s="15">
        <v>0</v>
      </c>
      <c r="BR104" s="15">
        <v>0</v>
      </c>
      <c r="BS104" s="15">
        <v>0</v>
      </c>
      <c r="BT104" s="15">
        <v>0</v>
      </c>
      <c r="BU104" s="15">
        <v>0</v>
      </c>
      <c r="BV104" s="15">
        <v>0</v>
      </c>
      <c r="BW104" s="15">
        <v>0</v>
      </c>
      <c r="BX104" s="15">
        <v>0</v>
      </c>
      <c r="BY104" s="15">
        <v>0</v>
      </c>
      <c r="BZ104" s="15">
        <v>0</v>
      </c>
      <c r="CA104" s="15">
        <v>0</v>
      </c>
      <c r="CB104" s="15">
        <v>88.1</v>
      </c>
      <c r="CC104" s="19"/>
      <c r="CD104" s="19"/>
      <c r="CE104" s="15">
        <v>0</v>
      </c>
      <c r="CG104" s="15">
        <v>4</v>
      </c>
      <c r="CH104" s="15">
        <v>4</v>
      </c>
      <c r="CI104" s="15">
        <v>4</v>
      </c>
      <c r="CJ104" s="15">
        <v>400</v>
      </c>
      <c r="CK104" s="15">
        <v>182</v>
      </c>
      <c r="CL104" s="15">
        <v>291</v>
      </c>
      <c r="CM104" s="15">
        <v>0.6</v>
      </c>
      <c r="CN104" s="15">
        <v>0.6</v>
      </c>
      <c r="CO104" s="15">
        <v>0.6</v>
      </c>
      <c r="CP104" s="15">
        <v>0</v>
      </c>
      <c r="CQ104" s="15">
        <v>0</v>
      </c>
    </row>
    <row r="105" spans="1:95" s="26" customFormat="1" x14ac:dyDescent="0.3">
      <c r="A105" s="33"/>
      <c r="B105" s="24" t="s">
        <v>183</v>
      </c>
      <c r="C105" s="25"/>
      <c r="D105" s="25">
        <v>0.5</v>
      </c>
      <c r="E105" s="25">
        <v>0</v>
      </c>
      <c r="F105" s="25">
        <v>0.1</v>
      </c>
      <c r="G105" s="25">
        <v>0</v>
      </c>
      <c r="H105" s="25">
        <v>10.3</v>
      </c>
      <c r="I105" s="25">
        <v>43.24</v>
      </c>
      <c r="J105" s="25">
        <v>0</v>
      </c>
      <c r="K105" s="25">
        <v>0</v>
      </c>
      <c r="L105" s="25">
        <v>0</v>
      </c>
      <c r="M105" s="25">
        <v>0</v>
      </c>
      <c r="N105" s="25">
        <v>9.9</v>
      </c>
      <c r="O105" s="25">
        <v>0.2</v>
      </c>
      <c r="P105" s="25">
        <v>0.2</v>
      </c>
      <c r="Q105" s="25">
        <v>0</v>
      </c>
      <c r="R105" s="25">
        <v>0</v>
      </c>
      <c r="S105" s="25">
        <v>0.5</v>
      </c>
      <c r="T105" s="25">
        <v>0.3</v>
      </c>
      <c r="U105" s="25">
        <v>6</v>
      </c>
      <c r="V105" s="25">
        <v>120</v>
      </c>
      <c r="W105" s="25">
        <v>7</v>
      </c>
      <c r="X105" s="25">
        <v>4</v>
      </c>
      <c r="Y105" s="25">
        <v>7</v>
      </c>
      <c r="Z105" s="25">
        <v>1.4</v>
      </c>
      <c r="AA105" s="25">
        <v>0</v>
      </c>
      <c r="AB105" s="25">
        <v>0</v>
      </c>
      <c r="AC105" s="25">
        <v>0</v>
      </c>
      <c r="AD105" s="25">
        <v>0.1</v>
      </c>
      <c r="AE105" s="25">
        <v>0.01</v>
      </c>
      <c r="AF105" s="25">
        <v>0.01</v>
      </c>
      <c r="AG105" s="25">
        <v>0.1</v>
      </c>
      <c r="AH105" s="25">
        <v>0.2</v>
      </c>
      <c r="AI105" s="25">
        <v>2</v>
      </c>
      <c r="AJ105" s="26">
        <v>0.2</v>
      </c>
      <c r="AK105" s="26">
        <v>8</v>
      </c>
      <c r="AL105" s="26">
        <v>10</v>
      </c>
      <c r="AM105" s="26">
        <v>14</v>
      </c>
      <c r="AN105" s="26">
        <v>14</v>
      </c>
      <c r="AO105" s="26">
        <v>2</v>
      </c>
      <c r="AP105" s="26">
        <v>8</v>
      </c>
      <c r="AQ105" s="26">
        <v>2</v>
      </c>
      <c r="AR105" s="26">
        <v>7</v>
      </c>
      <c r="AS105" s="26">
        <v>13</v>
      </c>
      <c r="AT105" s="26">
        <v>8</v>
      </c>
      <c r="AU105" s="26">
        <v>58</v>
      </c>
      <c r="AV105" s="26">
        <v>5</v>
      </c>
      <c r="AW105" s="26">
        <v>11</v>
      </c>
      <c r="AX105" s="26">
        <v>32</v>
      </c>
      <c r="AY105" s="26">
        <v>0</v>
      </c>
      <c r="AZ105" s="26">
        <v>10</v>
      </c>
      <c r="BA105" s="26">
        <v>12</v>
      </c>
      <c r="BB105" s="26">
        <v>5</v>
      </c>
      <c r="BC105" s="26">
        <v>4</v>
      </c>
      <c r="BD105" s="26">
        <v>0</v>
      </c>
      <c r="BE105" s="26">
        <v>0</v>
      </c>
      <c r="BF105" s="26">
        <v>0</v>
      </c>
      <c r="BG105" s="26">
        <v>0</v>
      </c>
      <c r="BH105" s="26">
        <v>0</v>
      </c>
      <c r="BI105" s="26">
        <v>0</v>
      </c>
      <c r="BJ105" s="26">
        <v>0</v>
      </c>
      <c r="BK105" s="26">
        <v>0</v>
      </c>
      <c r="BL105" s="26">
        <v>0</v>
      </c>
      <c r="BM105" s="26">
        <v>0</v>
      </c>
      <c r="BN105" s="26">
        <v>0</v>
      </c>
      <c r="BO105" s="26">
        <v>0</v>
      </c>
      <c r="BP105" s="26">
        <v>0</v>
      </c>
      <c r="BQ105" s="26">
        <v>0</v>
      </c>
      <c r="BR105" s="26">
        <v>0</v>
      </c>
      <c r="BS105" s="26">
        <v>0</v>
      </c>
      <c r="BT105" s="26">
        <v>0</v>
      </c>
      <c r="BU105" s="26">
        <v>0</v>
      </c>
      <c r="BV105" s="26">
        <v>0</v>
      </c>
      <c r="BW105" s="26">
        <v>0</v>
      </c>
      <c r="BX105" s="26">
        <v>0</v>
      </c>
      <c r="BY105" s="26">
        <v>0</v>
      </c>
      <c r="BZ105" s="26">
        <v>0</v>
      </c>
      <c r="CA105" s="26">
        <v>0</v>
      </c>
      <c r="CB105" s="26">
        <v>88.1</v>
      </c>
      <c r="CC105" s="13"/>
      <c r="CD105" s="13" t="e">
        <f>$I$105/$I$120*100</f>
        <v>#DIV/0!</v>
      </c>
      <c r="CE105" s="26">
        <v>0</v>
      </c>
      <c r="CG105" s="26">
        <v>4</v>
      </c>
      <c r="CH105" s="26">
        <v>4</v>
      </c>
      <c r="CI105" s="26">
        <v>4</v>
      </c>
      <c r="CJ105" s="26">
        <v>400</v>
      </c>
      <c r="CK105" s="26">
        <v>182</v>
      </c>
      <c r="CL105" s="26">
        <v>291</v>
      </c>
      <c r="CM105" s="26">
        <v>0.6</v>
      </c>
      <c r="CN105" s="26">
        <v>0.6</v>
      </c>
      <c r="CO105" s="26">
        <v>0.6</v>
      </c>
      <c r="CP105" s="26">
        <v>0</v>
      </c>
      <c r="CQ105" s="26">
        <v>0</v>
      </c>
    </row>
    <row r="106" spans="1:95" x14ac:dyDescent="0.3">
      <c r="B106" s="16" t="s">
        <v>104</v>
      </c>
    </row>
    <row r="107" spans="1:95" s="22" customFormat="1" x14ac:dyDescent="0.3">
      <c r="A107" s="31" t="s">
        <v>214</v>
      </c>
      <c r="B107" s="20" t="s">
        <v>134</v>
      </c>
      <c r="C107" s="21" t="str">
        <f>"60,0"</f>
        <v>60,0</v>
      </c>
      <c r="D107" s="21">
        <v>2.13</v>
      </c>
      <c r="E107" s="21">
        <v>1.1399999999999999</v>
      </c>
      <c r="F107" s="21">
        <v>6.29</v>
      </c>
      <c r="G107" s="21">
        <v>0</v>
      </c>
      <c r="H107" s="21">
        <v>5.48</v>
      </c>
      <c r="I107" s="21">
        <v>85.316209131999997</v>
      </c>
      <c r="J107" s="21">
        <v>1.04</v>
      </c>
      <c r="K107" s="21">
        <v>3.9</v>
      </c>
      <c r="L107" s="21">
        <v>1.04</v>
      </c>
      <c r="M107" s="21">
        <v>0</v>
      </c>
      <c r="N107" s="21">
        <v>1.23</v>
      </c>
      <c r="O107" s="21">
        <v>3.21</v>
      </c>
      <c r="P107" s="21">
        <v>1.03</v>
      </c>
      <c r="Q107" s="21">
        <v>0</v>
      </c>
      <c r="R107" s="21">
        <v>0</v>
      </c>
      <c r="S107" s="21">
        <v>0.09</v>
      </c>
      <c r="T107" s="21">
        <v>0.79</v>
      </c>
      <c r="U107" s="21">
        <v>92.9</v>
      </c>
      <c r="V107" s="21">
        <v>144.88999999999999</v>
      </c>
      <c r="W107" s="21">
        <v>11.9</v>
      </c>
      <c r="X107" s="21">
        <v>12.1</v>
      </c>
      <c r="Y107" s="21">
        <v>42.15</v>
      </c>
      <c r="Z107" s="21">
        <v>0.49</v>
      </c>
      <c r="AA107" s="21">
        <v>13.5</v>
      </c>
      <c r="AB107" s="21">
        <v>982.61</v>
      </c>
      <c r="AC107" s="21">
        <v>261.85000000000002</v>
      </c>
      <c r="AD107" s="21">
        <v>2.78</v>
      </c>
      <c r="AE107" s="21">
        <v>0.05</v>
      </c>
      <c r="AF107" s="21">
        <v>0.06</v>
      </c>
      <c r="AG107" s="21">
        <v>0.44</v>
      </c>
      <c r="AH107" s="21">
        <v>1.19</v>
      </c>
      <c r="AI107" s="21">
        <v>1.51</v>
      </c>
      <c r="AJ107" s="22">
        <v>0</v>
      </c>
      <c r="AK107" s="22">
        <v>74.760000000000005</v>
      </c>
      <c r="AL107" s="22">
        <v>62.14</v>
      </c>
      <c r="AM107" s="22">
        <v>106.03</v>
      </c>
      <c r="AN107" s="22">
        <v>92.36</v>
      </c>
      <c r="AO107" s="22">
        <v>38.81</v>
      </c>
      <c r="AP107" s="22">
        <v>62.93</v>
      </c>
      <c r="AQ107" s="22">
        <v>22.1</v>
      </c>
      <c r="AR107" s="22">
        <v>66.59</v>
      </c>
      <c r="AS107" s="22">
        <v>76.66</v>
      </c>
      <c r="AT107" s="22">
        <v>102.95</v>
      </c>
      <c r="AU107" s="22">
        <v>131.93</v>
      </c>
      <c r="AV107" s="22">
        <v>33.020000000000003</v>
      </c>
      <c r="AW107" s="22">
        <v>46.41</v>
      </c>
      <c r="AX107" s="22">
        <v>218.37</v>
      </c>
      <c r="AY107" s="22">
        <v>1.18</v>
      </c>
      <c r="AZ107" s="22">
        <v>42.62</v>
      </c>
      <c r="BA107" s="22">
        <v>87.33</v>
      </c>
      <c r="BB107" s="22">
        <v>48.15</v>
      </c>
      <c r="BC107" s="22">
        <v>28.63</v>
      </c>
      <c r="BD107" s="22">
        <v>0</v>
      </c>
      <c r="BE107" s="22">
        <v>0</v>
      </c>
      <c r="BF107" s="22">
        <v>0</v>
      </c>
      <c r="BG107" s="22">
        <v>0</v>
      </c>
      <c r="BH107" s="22">
        <v>0</v>
      </c>
      <c r="BI107" s="22">
        <v>0</v>
      </c>
      <c r="BJ107" s="22">
        <v>0</v>
      </c>
      <c r="BK107" s="22">
        <v>0.34</v>
      </c>
      <c r="BL107" s="22">
        <v>0</v>
      </c>
      <c r="BM107" s="22">
        <v>0.22</v>
      </c>
      <c r="BN107" s="22">
        <v>0.02</v>
      </c>
      <c r="BO107" s="22">
        <v>0.04</v>
      </c>
      <c r="BP107" s="22">
        <v>0</v>
      </c>
      <c r="BQ107" s="22">
        <v>0</v>
      </c>
      <c r="BR107" s="22">
        <v>0</v>
      </c>
      <c r="BS107" s="22">
        <v>1.28</v>
      </c>
      <c r="BT107" s="22">
        <v>0</v>
      </c>
      <c r="BU107" s="22">
        <v>0</v>
      </c>
      <c r="BV107" s="22">
        <v>3.56</v>
      </c>
      <c r="BW107" s="22">
        <v>0</v>
      </c>
      <c r="BX107" s="22">
        <v>0</v>
      </c>
      <c r="BY107" s="22">
        <v>0</v>
      </c>
      <c r="BZ107" s="22">
        <v>0</v>
      </c>
      <c r="CA107" s="22">
        <v>0</v>
      </c>
      <c r="CB107" s="22">
        <v>43.3</v>
      </c>
      <c r="CC107" s="23"/>
      <c r="CD107" s="23"/>
      <c r="CE107" s="22">
        <v>177.27</v>
      </c>
      <c r="CG107" s="22">
        <v>0</v>
      </c>
      <c r="CH107" s="22">
        <v>0</v>
      </c>
      <c r="CI107" s="22">
        <v>0</v>
      </c>
      <c r="CJ107" s="22">
        <v>0</v>
      </c>
      <c r="CK107" s="22">
        <v>0</v>
      </c>
      <c r="CL107" s="22">
        <v>0</v>
      </c>
      <c r="CM107" s="22">
        <v>0</v>
      </c>
      <c r="CN107" s="22">
        <v>0</v>
      </c>
      <c r="CO107" s="22">
        <v>0</v>
      </c>
      <c r="CP107" s="22">
        <v>0</v>
      </c>
      <c r="CQ107" s="22">
        <v>0.24</v>
      </c>
    </row>
    <row r="108" spans="1:95" s="22" customFormat="1" x14ac:dyDescent="0.3">
      <c r="A108" s="31" t="s">
        <v>215</v>
      </c>
      <c r="B108" s="20" t="s">
        <v>135</v>
      </c>
      <c r="C108" s="21" t="str">
        <f>"180,0"</f>
        <v>180,0</v>
      </c>
      <c r="D108" s="21">
        <v>1.77</v>
      </c>
      <c r="E108" s="21">
        <v>0.19</v>
      </c>
      <c r="F108" s="21">
        <v>3.54</v>
      </c>
      <c r="G108" s="21">
        <v>0</v>
      </c>
      <c r="H108" s="21">
        <v>12.76</v>
      </c>
      <c r="I108" s="21">
        <v>86.522147783999998</v>
      </c>
      <c r="J108" s="21">
        <v>2.4300000000000002</v>
      </c>
      <c r="K108" s="21">
        <v>7.0000000000000007E-2</v>
      </c>
      <c r="L108" s="21">
        <v>2.4300000000000002</v>
      </c>
      <c r="M108" s="21">
        <v>0</v>
      </c>
      <c r="N108" s="21">
        <v>6.49</v>
      </c>
      <c r="O108" s="21">
        <v>4.3099999999999996</v>
      </c>
      <c r="P108" s="21">
        <v>1.96</v>
      </c>
      <c r="Q108" s="21">
        <v>0</v>
      </c>
      <c r="R108" s="21">
        <v>0</v>
      </c>
      <c r="S108" s="21">
        <v>0.45</v>
      </c>
      <c r="T108" s="21">
        <v>1.35</v>
      </c>
      <c r="U108" s="21">
        <v>86.49</v>
      </c>
      <c r="V108" s="21">
        <v>311.42</v>
      </c>
      <c r="W108" s="21">
        <v>30.15</v>
      </c>
      <c r="X108" s="21">
        <v>20.440000000000001</v>
      </c>
      <c r="Y108" s="21">
        <v>47.46</v>
      </c>
      <c r="Z108" s="21">
        <v>1.02</v>
      </c>
      <c r="AA108" s="21">
        <v>16.68</v>
      </c>
      <c r="AB108" s="21">
        <v>725.77</v>
      </c>
      <c r="AC108" s="21">
        <v>179.22</v>
      </c>
      <c r="AD108" s="21">
        <v>0.2</v>
      </c>
      <c r="AE108" s="21">
        <v>0.04</v>
      </c>
      <c r="AF108" s="21">
        <v>0.05</v>
      </c>
      <c r="AG108" s="21">
        <v>0.48</v>
      </c>
      <c r="AH108" s="21">
        <v>0.98</v>
      </c>
      <c r="AI108" s="21">
        <v>3.58</v>
      </c>
      <c r="AJ108" s="22">
        <v>0</v>
      </c>
      <c r="AK108" s="22">
        <v>38.17</v>
      </c>
      <c r="AL108" s="22">
        <v>45.58</v>
      </c>
      <c r="AM108" s="22">
        <v>53.3</v>
      </c>
      <c r="AN108" s="22">
        <v>68.16</v>
      </c>
      <c r="AO108" s="22">
        <v>14.11</v>
      </c>
      <c r="AP108" s="22">
        <v>41.91</v>
      </c>
      <c r="AQ108" s="22">
        <v>13.79</v>
      </c>
      <c r="AR108" s="22">
        <v>37.909999999999997</v>
      </c>
      <c r="AS108" s="22">
        <v>41.34</v>
      </c>
      <c r="AT108" s="22">
        <v>87.44</v>
      </c>
      <c r="AU108" s="22">
        <v>199.25</v>
      </c>
      <c r="AV108" s="22">
        <v>12.84</v>
      </c>
      <c r="AW108" s="22">
        <v>33.880000000000003</v>
      </c>
      <c r="AX108" s="22">
        <v>223.44</v>
      </c>
      <c r="AY108" s="22">
        <v>0</v>
      </c>
      <c r="AZ108" s="22">
        <v>35.770000000000003</v>
      </c>
      <c r="BA108" s="22">
        <v>43.44</v>
      </c>
      <c r="BB108" s="22">
        <v>36.39</v>
      </c>
      <c r="BC108" s="22">
        <v>12.48</v>
      </c>
      <c r="BD108" s="22">
        <v>0.09</v>
      </c>
      <c r="BE108" s="22">
        <v>0.02</v>
      </c>
      <c r="BF108" s="22">
        <v>0.02</v>
      </c>
      <c r="BG108" s="22">
        <v>0.05</v>
      </c>
      <c r="BH108" s="22">
        <v>0.06</v>
      </c>
      <c r="BI108" s="22">
        <v>0.2</v>
      </c>
      <c r="BJ108" s="22">
        <v>0</v>
      </c>
      <c r="BK108" s="22">
        <v>0.64</v>
      </c>
      <c r="BL108" s="22">
        <v>0</v>
      </c>
      <c r="BM108" s="22">
        <v>0.19</v>
      </c>
      <c r="BN108" s="22">
        <v>0</v>
      </c>
      <c r="BO108" s="22">
        <v>0</v>
      </c>
      <c r="BP108" s="22">
        <v>0</v>
      </c>
      <c r="BQ108" s="22">
        <v>0</v>
      </c>
      <c r="BR108" s="22">
        <v>7.0000000000000007E-2</v>
      </c>
      <c r="BS108" s="22">
        <v>0.62</v>
      </c>
      <c r="BT108" s="22">
        <v>0</v>
      </c>
      <c r="BU108" s="22">
        <v>0</v>
      </c>
      <c r="BV108" s="22">
        <v>0.05</v>
      </c>
      <c r="BW108" s="22">
        <v>0</v>
      </c>
      <c r="BX108" s="22">
        <v>0</v>
      </c>
      <c r="BY108" s="22">
        <v>0</v>
      </c>
      <c r="BZ108" s="22">
        <v>0</v>
      </c>
      <c r="CA108" s="22">
        <v>0</v>
      </c>
      <c r="CB108" s="22">
        <v>244.48</v>
      </c>
      <c r="CC108" s="23"/>
      <c r="CD108" s="23"/>
      <c r="CE108" s="22">
        <v>137.63999999999999</v>
      </c>
      <c r="CG108" s="22">
        <v>0</v>
      </c>
      <c r="CH108" s="22">
        <v>0</v>
      </c>
      <c r="CI108" s="22">
        <v>0</v>
      </c>
      <c r="CJ108" s="22">
        <v>0</v>
      </c>
      <c r="CK108" s="22">
        <v>0</v>
      </c>
      <c r="CL108" s="22">
        <v>0</v>
      </c>
      <c r="CM108" s="22">
        <v>0</v>
      </c>
      <c r="CN108" s="22">
        <v>0</v>
      </c>
      <c r="CO108" s="22">
        <v>0</v>
      </c>
      <c r="CP108" s="22">
        <v>1.1499999999999999</v>
      </c>
      <c r="CQ108" s="22">
        <v>0.14000000000000001</v>
      </c>
    </row>
    <row r="109" spans="1:95" s="22" customFormat="1" x14ac:dyDescent="0.3">
      <c r="A109" s="31" t="s">
        <v>216</v>
      </c>
      <c r="B109" s="20" t="s">
        <v>136</v>
      </c>
      <c r="C109" s="21" t="str">
        <f>"130,0/5,0"</f>
        <v>130,0/5,0</v>
      </c>
      <c r="D109" s="21">
        <v>4.18</v>
      </c>
      <c r="E109" s="21">
        <v>0.02</v>
      </c>
      <c r="F109" s="21">
        <v>4.58</v>
      </c>
      <c r="G109" s="21">
        <v>0</v>
      </c>
      <c r="H109" s="21">
        <v>29.45</v>
      </c>
      <c r="I109" s="21">
        <v>171.72540140466668</v>
      </c>
      <c r="J109" s="21">
        <v>2.85</v>
      </c>
      <c r="K109" s="21">
        <v>0.13</v>
      </c>
      <c r="L109" s="21">
        <v>0.17</v>
      </c>
      <c r="M109" s="21">
        <v>0</v>
      </c>
      <c r="N109" s="21">
        <v>0.5</v>
      </c>
      <c r="O109" s="21">
        <v>25.7</v>
      </c>
      <c r="P109" s="21">
        <v>3.26</v>
      </c>
      <c r="Q109" s="21">
        <v>0</v>
      </c>
      <c r="R109" s="21">
        <v>0</v>
      </c>
      <c r="S109" s="21">
        <v>0</v>
      </c>
      <c r="T109" s="21">
        <v>1.79</v>
      </c>
      <c r="U109" s="21">
        <v>494.87</v>
      </c>
      <c r="V109" s="21">
        <v>86.89</v>
      </c>
      <c r="W109" s="21">
        <v>38.03</v>
      </c>
      <c r="X109" s="21">
        <v>20.399999999999999</v>
      </c>
      <c r="Y109" s="21">
        <v>137.06</v>
      </c>
      <c r="Z109" s="21">
        <v>0.79</v>
      </c>
      <c r="AA109" s="21">
        <v>28.91</v>
      </c>
      <c r="AB109" s="21">
        <v>18.62</v>
      </c>
      <c r="AC109" s="21">
        <v>32.65</v>
      </c>
      <c r="AD109" s="21">
        <v>0.7</v>
      </c>
      <c r="AE109" s="21">
        <v>0.1</v>
      </c>
      <c r="AF109" s="21">
        <v>0.04</v>
      </c>
      <c r="AG109" s="21">
        <v>0.97</v>
      </c>
      <c r="AH109" s="21">
        <v>2.04</v>
      </c>
      <c r="AI109" s="21">
        <v>0</v>
      </c>
      <c r="AJ109" s="22">
        <v>0</v>
      </c>
      <c r="AK109" s="22">
        <v>200.7</v>
      </c>
      <c r="AL109" s="22">
        <v>194.42</v>
      </c>
      <c r="AM109" s="22">
        <v>214.2</v>
      </c>
      <c r="AN109" s="22">
        <v>146.79</v>
      </c>
      <c r="AO109" s="22">
        <v>67.02</v>
      </c>
      <c r="AP109" s="22">
        <v>105.34</v>
      </c>
      <c r="AQ109" s="22">
        <v>51.18</v>
      </c>
      <c r="AR109" s="22">
        <v>217.32</v>
      </c>
      <c r="AS109" s="22">
        <v>169.35</v>
      </c>
      <c r="AT109" s="22">
        <v>204.37</v>
      </c>
      <c r="AU109" s="22">
        <v>265.58999999999997</v>
      </c>
      <c r="AV109" s="22">
        <v>96.64</v>
      </c>
      <c r="AW109" s="22">
        <v>171.08</v>
      </c>
      <c r="AX109" s="22">
        <v>999.43</v>
      </c>
      <c r="AY109" s="22">
        <v>0</v>
      </c>
      <c r="AZ109" s="22">
        <v>545.75</v>
      </c>
      <c r="BA109" s="22">
        <v>163.69999999999999</v>
      </c>
      <c r="BB109" s="22">
        <v>125.92</v>
      </c>
      <c r="BC109" s="22">
        <v>83.39</v>
      </c>
      <c r="BD109" s="22">
        <v>0.18</v>
      </c>
      <c r="BE109" s="22">
        <v>0.04</v>
      </c>
      <c r="BF109" s="22">
        <v>0.04</v>
      </c>
      <c r="BG109" s="22">
        <v>0.09</v>
      </c>
      <c r="BH109" s="22">
        <v>0.12</v>
      </c>
      <c r="BI109" s="22">
        <v>0.38</v>
      </c>
      <c r="BJ109" s="22">
        <v>0</v>
      </c>
      <c r="BK109" s="22">
        <v>1.21</v>
      </c>
      <c r="BL109" s="22">
        <v>0</v>
      </c>
      <c r="BM109" s="22">
        <v>0.37</v>
      </c>
      <c r="BN109" s="22">
        <v>0</v>
      </c>
      <c r="BO109" s="22">
        <v>0</v>
      </c>
      <c r="BP109" s="22">
        <v>0</v>
      </c>
      <c r="BQ109" s="22">
        <v>0.04</v>
      </c>
      <c r="BR109" s="22">
        <v>0.14000000000000001</v>
      </c>
      <c r="BS109" s="22">
        <v>1.1100000000000001</v>
      </c>
      <c r="BT109" s="22">
        <v>0</v>
      </c>
      <c r="BU109" s="22">
        <v>0</v>
      </c>
      <c r="BV109" s="22">
        <v>0.04</v>
      </c>
      <c r="BW109" s="22">
        <v>0</v>
      </c>
      <c r="BX109" s="22">
        <v>0</v>
      </c>
      <c r="BY109" s="22">
        <v>0</v>
      </c>
      <c r="BZ109" s="22">
        <v>0</v>
      </c>
      <c r="CA109" s="22">
        <v>0</v>
      </c>
      <c r="CB109" s="22">
        <v>110.86</v>
      </c>
      <c r="CC109" s="23"/>
      <c r="CD109" s="23"/>
      <c r="CE109" s="22">
        <v>32.01</v>
      </c>
      <c r="CG109" s="22">
        <v>0</v>
      </c>
      <c r="CH109" s="22">
        <v>0</v>
      </c>
      <c r="CI109" s="22">
        <v>0</v>
      </c>
      <c r="CJ109" s="22">
        <v>0</v>
      </c>
      <c r="CK109" s="22">
        <v>0</v>
      </c>
      <c r="CL109" s="22">
        <v>0</v>
      </c>
      <c r="CM109" s="22">
        <v>0</v>
      </c>
      <c r="CN109" s="22">
        <v>0</v>
      </c>
      <c r="CO109" s="22">
        <v>0</v>
      </c>
      <c r="CP109" s="22">
        <v>0</v>
      </c>
      <c r="CQ109" s="22">
        <v>1.3</v>
      </c>
    </row>
    <row r="110" spans="1:95" s="22" customFormat="1" x14ac:dyDescent="0.3">
      <c r="A110" s="31" t="s">
        <v>217</v>
      </c>
      <c r="B110" s="20" t="s">
        <v>137</v>
      </c>
      <c r="C110" s="21" t="str">
        <f>"70,0"</f>
        <v>70,0</v>
      </c>
      <c r="D110" s="21">
        <v>10.49</v>
      </c>
      <c r="E110" s="21">
        <v>8.8000000000000007</v>
      </c>
      <c r="F110" s="21">
        <v>15.34</v>
      </c>
      <c r="G110" s="21">
        <v>0</v>
      </c>
      <c r="H110" s="21">
        <v>11.6</v>
      </c>
      <c r="I110" s="21">
        <v>226.06963185333333</v>
      </c>
      <c r="J110" s="21">
        <v>6.52</v>
      </c>
      <c r="K110" s="21">
        <v>0.27</v>
      </c>
      <c r="L110" s="21">
        <v>6.52</v>
      </c>
      <c r="M110" s="21">
        <v>0</v>
      </c>
      <c r="N110" s="21">
        <v>0.48</v>
      </c>
      <c r="O110" s="21">
        <v>10.35</v>
      </c>
      <c r="P110" s="21">
        <v>0.77</v>
      </c>
      <c r="Q110" s="21">
        <v>0</v>
      </c>
      <c r="R110" s="21">
        <v>0</v>
      </c>
      <c r="S110" s="21">
        <v>0.09</v>
      </c>
      <c r="T110" s="21">
        <v>1.44</v>
      </c>
      <c r="U110" s="21">
        <v>0.31</v>
      </c>
      <c r="V110" s="21">
        <v>122.94</v>
      </c>
      <c r="W110" s="21">
        <v>15.45</v>
      </c>
      <c r="X110" s="21">
        <v>15.89</v>
      </c>
      <c r="Y110" s="21">
        <v>99.71</v>
      </c>
      <c r="Z110" s="21">
        <v>1.26</v>
      </c>
      <c r="AA110" s="21">
        <v>54.07</v>
      </c>
      <c r="AB110" s="21">
        <v>20.32</v>
      </c>
      <c r="AC110" s="21">
        <v>68.53</v>
      </c>
      <c r="AD110" s="21">
        <v>0.64</v>
      </c>
      <c r="AE110" s="21">
        <v>0.05</v>
      </c>
      <c r="AF110" s="21">
        <v>0.08</v>
      </c>
      <c r="AG110" s="21">
        <v>3.63</v>
      </c>
      <c r="AH110" s="21">
        <v>7.2</v>
      </c>
      <c r="AI110" s="21">
        <v>0.27</v>
      </c>
      <c r="AJ110" s="22">
        <v>0</v>
      </c>
      <c r="AK110" s="22">
        <v>1.1499999999999999</v>
      </c>
      <c r="AL110" s="22">
        <v>1.1100000000000001</v>
      </c>
      <c r="AM110" s="22">
        <v>2.08</v>
      </c>
      <c r="AN110" s="22">
        <v>1.24</v>
      </c>
      <c r="AO110" s="22">
        <v>0.49</v>
      </c>
      <c r="AP110" s="22">
        <v>1.33</v>
      </c>
      <c r="AQ110" s="22">
        <v>1.2</v>
      </c>
      <c r="AR110" s="22">
        <v>1.1499999999999999</v>
      </c>
      <c r="AS110" s="22">
        <v>0.98</v>
      </c>
      <c r="AT110" s="22">
        <v>0.71</v>
      </c>
      <c r="AU110" s="22">
        <v>1.6</v>
      </c>
      <c r="AV110" s="22">
        <v>0.98</v>
      </c>
      <c r="AW110" s="22">
        <v>0.67</v>
      </c>
      <c r="AX110" s="22">
        <v>3.95</v>
      </c>
      <c r="AY110" s="22">
        <v>0</v>
      </c>
      <c r="AZ110" s="22">
        <v>1.33</v>
      </c>
      <c r="BA110" s="22">
        <v>1.51</v>
      </c>
      <c r="BB110" s="22">
        <v>1.1499999999999999</v>
      </c>
      <c r="BC110" s="22">
        <v>0.27</v>
      </c>
      <c r="BD110" s="22">
        <v>0.17</v>
      </c>
      <c r="BE110" s="22">
        <v>0.04</v>
      </c>
      <c r="BF110" s="22">
        <v>0.03</v>
      </c>
      <c r="BG110" s="22">
        <v>0.08</v>
      </c>
      <c r="BH110" s="22">
        <v>0.11</v>
      </c>
      <c r="BI110" s="22">
        <v>0.35</v>
      </c>
      <c r="BJ110" s="22">
        <v>0</v>
      </c>
      <c r="BK110" s="22">
        <v>1.0900000000000001</v>
      </c>
      <c r="BL110" s="22">
        <v>0</v>
      </c>
      <c r="BM110" s="22">
        <v>0.33</v>
      </c>
      <c r="BN110" s="22">
        <v>0</v>
      </c>
      <c r="BO110" s="22">
        <v>0</v>
      </c>
      <c r="BP110" s="22">
        <v>0</v>
      </c>
      <c r="BQ110" s="22">
        <v>0</v>
      </c>
      <c r="BR110" s="22">
        <v>0.13</v>
      </c>
      <c r="BS110" s="22">
        <v>1.01</v>
      </c>
      <c r="BT110" s="22">
        <v>0</v>
      </c>
      <c r="BU110" s="22">
        <v>0</v>
      </c>
      <c r="BV110" s="22">
        <v>0.04</v>
      </c>
      <c r="BW110" s="22">
        <v>0</v>
      </c>
      <c r="BX110" s="22">
        <v>0</v>
      </c>
      <c r="BY110" s="22">
        <v>0</v>
      </c>
      <c r="BZ110" s="22">
        <v>0</v>
      </c>
      <c r="CA110" s="22">
        <v>0</v>
      </c>
      <c r="CB110" s="22">
        <v>56.92</v>
      </c>
      <c r="CC110" s="23"/>
      <c r="CD110" s="23"/>
      <c r="CE110" s="22">
        <v>57.46</v>
      </c>
      <c r="CG110" s="22">
        <v>0</v>
      </c>
      <c r="CH110" s="22">
        <v>0</v>
      </c>
      <c r="CI110" s="22">
        <v>0</v>
      </c>
      <c r="CJ110" s="22">
        <v>0</v>
      </c>
      <c r="CK110" s="22">
        <v>0</v>
      </c>
      <c r="CL110" s="22">
        <v>0</v>
      </c>
      <c r="CM110" s="22">
        <v>0</v>
      </c>
      <c r="CN110" s="22">
        <v>0</v>
      </c>
      <c r="CO110" s="22">
        <v>0</v>
      </c>
      <c r="CP110" s="22">
        <v>0</v>
      </c>
      <c r="CQ110" s="22">
        <v>0.7</v>
      </c>
    </row>
    <row r="111" spans="1:95" s="22" customFormat="1" x14ac:dyDescent="0.3">
      <c r="A111" s="31" t="s">
        <v>184</v>
      </c>
      <c r="B111" s="20" t="s">
        <v>138</v>
      </c>
      <c r="C111" s="21" t="str">
        <f>"180,0"</f>
        <v>180,0</v>
      </c>
      <c r="D111" s="21">
        <v>0</v>
      </c>
      <c r="E111" s="21">
        <v>0</v>
      </c>
      <c r="F111" s="21">
        <v>0</v>
      </c>
      <c r="G111" s="21">
        <v>0</v>
      </c>
      <c r="H111" s="21">
        <v>17.059999999999999</v>
      </c>
      <c r="I111" s="21">
        <v>63.639359999999982</v>
      </c>
      <c r="J111" s="21">
        <v>0</v>
      </c>
      <c r="K111" s="21">
        <v>0</v>
      </c>
      <c r="L111" s="21">
        <v>0</v>
      </c>
      <c r="M111" s="21">
        <v>0</v>
      </c>
      <c r="N111" s="21">
        <v>16.41</v>
      </c>
      <c r="O111" s="21">
        <v>0</v>
      </c>
      <c r="P111" s="21">
        <v>0.65</v>
      </c>
      <c r="Q111" s="21">
        <v>0</v>
      </c>
      <c r="R111" s="21">
        <v>0</v>
      </c>
      <c r="S111" s="21">
        <v>0</v>
      </c>
      <c r="T111" s="21">
        <v>0</v>
      </c>
      <c r="U111" s="21">
        <v>0</v>
      </c>
      <c r="V111" s="21">
        <v>0</v>
      </c>
      <c r="W111" s="21">
        <v>0</v>
      </c>
      <c r="X111" s="21">
        <v>0</v>
      </c>
      <c r="Y111" s="21">
        <v>0</v>
      </c>
      <c r="Z111" s="21">
        <v>0</v>
      </c>
      <c r="AA111" s="21">
        <v>108</v>
      </c>
      <c r="AB111" s="21">
        <v>0</v>
      </c>
      <c r="AC111" s="21">
        <v>0</v>
      </c>
      <c r="AD111" s="21">
        <v>2.11</v>
      </c>
      <c r="AE111" s="21">
        <v>0.23</v>
      </c>
      <c r="AF111" s="21">
        <v>0.28000000000000003</v>
      </c>
      <c r="AG111" s="21">
        <v>2.2999999999999998</v>
      </c>
      <c r="AH111" s="21">
        <v>0</v>
      </c>
      <c r="AI111" s="21">
        <v>7.2</v>
      </c>
      <c r="AJ111" s="22">
        <v>0</v>
      </c>
      <c r="AK111" s="22">
        <v>0</v>
      </c>
      <c r="AL111" s="22">
        <v>0</v>
      </c>
      <c r="AM111" s="22">
        <v>0</v>
      </c>
      <c r="AN111" s="22">
        <v>0</v>
      </c>
      <c r="AO111" s="22">
        <v>0</v>
      </c>
      <c r="AP111" s="22">
        <v>0</v>
      </c>
      <c r="AQ111" s="22">
        <v>0</v>
      </c>
      <c r="AR111" s="22">
        <v>0</v>
      </c>
      <c r="AS111" s="22">
        <v>0</v>
      </c>
      <c r="AT111" s="22">
        <v>0</v>
      </c>
      <c r="AU111" s="22">
        <v>0</v>
      </c>
      <c r="AV111" s="22">
        <v>0</v>
      </c>
      <c r="AW111" s="22">
        <v>0</v>
      </c>
      <c r="AX111" s="22">
        <v>0</v>
      </c>
      <c r="AY111" s="22">
        <v>0</v>
      </c>
      <c r="AZ111" s="22">
        <v>0</v>
      </c>
      <c r="BA111" s="22">
        <v>0</v>
      </c>
      <c r="BB111" s="22">
        <v>0</v>
      </c>
      <c r="BC111" s="22">
        <v>0</v>
      </c>
      <c r="BD111" s="22">
        <v>0</v>
      </c>
      <c r="BE111" s="22">
        <v>0</v>
      </c>
      <c r="BF111" s="22">
        <v>0</v>
      </c>
      <c r="BG111" s="22">
        <v>0</v>
      </c>
      <c r="BH111" s="22">
        <v>0</v>
      </c>
      <c r="BI111" s="22">
        <v>0</v>
      </c>
      <c r="BJ111" s="22">
        <v>0</v>
      </c>
      <c r="BK111" s="22">
        <v>0</v>
      </c>
      <c r="BL111" s="22">
        <v>0</v>
      </c>
      <c r="BM111" s="22">
        <v>0</v>
      </c>
      <c r="BN111" s="22">
        <v>0</v>
      </c>
      <c r="BO111" s="22">
        <v>0</v>
      </c>
      <c r="BP111" s="22">
        <v>0</v>
      </c>
      <c r="BQ111" s="22">
        <v>0</v>
      </c>
      <c r="BR111" s="22">
        <v>0</v>
      </c>
      <c r="BS111" s="22">
        <v>0</v>
      </c>
      <c r="BT111" s="22">
        <v>0</v>
      </c>
      <c r="BU111" s="22">
        <v>0</v>
      </c>
      <c r="BV111" s="22">
        <v>0</v>
      </c>
      <c r="BW111" s="22">
        <v>0</v>
      </c>
      <c r="BX111" s="22">
        <v>0</v>
      </c>
      <c r="BY111" s="22">
        <v>0</v>
      </c>
      <c r="BZ111" s="22">
        <v>0</v>
      </c>
      <c r="CA111" s="22">
        <v>0</v>
      </c>
      <c r="CB111" s="22">
        <v>180.58</v>
      </c>
      <c r="CC111" s="23"/>
      <c r="CD111" s="23"/>
      <c r="CE111" s="22">
        <v>108</v>
      </c>
      <c r="CG111" s="22">
        <v>0</v>
      </c>
      <c r="CH111" s="22">
        <v>0</v>
      </c>
      <c r="CI111" s="22">
        <v>0</v>
      </c>
      <c r="CJ111" s="22">
        <v>0</v>
      </c>
      <c r="CK111" s="22">
        <v>0</v>
      </c>
      <c r="CL111" s="22">
        <v>0</v>
      </c>
      <c r="CM111" s="22">
        <v>0</v>
      </c>
      <c r="CN111" s="22">
        <v>0</v>
      </c>
      <c r="CO111" s="22">
        <v>0</v>
      </c>
      <c r="CP111" s="22">
        <v>0</v>
      </c>
      <c r="CQ111" s="22">
        <v>0</v>
      </c>
    </row>
    <row r="112" spans="1:95" s="22" customFormat="1" x14ac:dyDescent="0.3">
      <c r="A112" s="31" t="s">
        <v>176</v>
      </c>
      <c r="B112" s="20" t="s">
        <v>99</v>
      </c>
      <c r="C112" s="21" t="str">
        <f>"20,0"</f>
        <v>20,0</v>
      </c>
      <c r="D112" s="21">
        <v>1.58</v>
      </c>
      <c r="E112" s="21">
        <v>0</v>
      </c>
      <c r="F112" s="21">
        <v>0.2</v>
      </c>
      <c r="G112" s="21">
        <v>0</v>
      </c>
      <c r="H112" s="21">
        <v>10.32</v>
      </c>
      <c r="I112" s="21">
        <v>49.1</v>
      </c>
      <c r="J112" s="21">
        <v>0.04</v>
      </c>
      <c r="K112" s="21">
        <v>0</v>
      </c>
      <c r="L112" s="21">
        <v>0.04</v>
      </c>
      <c r="M112" s="21">
        <v>0</v>
      </c>
      <c r="N112" s="21">
        <v>0.42</v>
      </c>
      <c r="O112" s="21">
        <v>9.24</v>
      </c>
      <c r="P112" s="21">
        <v>0.66</v>
      </c>
      <c r="Q112" s="21">
        <v>0</v>
      </c>
      <c r="R112" s="21">
        <v>0</v>
      </c>
      <c r="S112" s="21">
        <v>0.06</v>
      </c>
      <c r="T112" s="21">
        <v>0.3</v>
      </c>
      <c r="U112" s="21">
        <v>0</v>
      </c>
      <c r="V112" s="21">
        <v>26.6</v>
      </c>
      <c r="W112" s="21">
        <v>4.5999999999999996</v>
      </c>
      <c r="X112" s="21">
        <v>6.6</v>
      </c>
      <c r="Y112" s="21">
        <v>17.399999999999999</v>
      </c>
      <c r="Z112" s="21">
        <v>0.4</v>
      </c>
      <c r="AA112" s="21">
        <v>0</v>
      </c>
      <c r="AB112" s="21">
        <v>0</v>
      </c>
      <c r="AC112" s="21">
        <v>0</v>
      </c>
      <c r="AD112" s="21">
        <v>0.26</v>
      </c>
      <c r="AE112" s="21">
        <v>0.03</v>
      </c>
      <c r="AF112" s="21">
        <v>0.01</v>
      </c>
      <c r="AG112" s="21">
        <v>0.32</v>
      </c>
      <c r="AH112" s="21">
        <v>0.62</v>
      </c>
      <c r="AI112" s="21">
        <v>0</v>
      </c>
      <c r="AJ112" s="22">
        <v>0</v>
      </c>
      <c r="AK112" s="22">
        <v>0</v>
      </c>
      <c r="AL112" s="22">
        <v>0</v>
      </c>
      <c r="AM112" s="22">
        <v>0</v>
      </c>
      <c r="AN112" s="22">
        <v>0</v>
      </c>
      <c r="AO112" s="22">
        <v>0</v>
      </c>
      <c r="AP112" s="22">
        <v>0</v>
      </c>
      <c r="AQ112" s="22">
        <v>0</v>
      </c>
      <c r="AR112" s="22">
        <v>0</v>
      </c>
      <c r="AS112" s="22">
        <v>0</v>
      </c>
      <c r="AT112" s="22">
        <v>0</v>
      </c>
      <c r="AU112" s="22">
        <v>0</v>
      </c>
      <c r="AV112" s="22">
        <v>0</v>
      </c>
      <c r="AW112" s="22">
        <v>0</v>
      </c>
      <c r="AX112" s="22">
        <v>0</v>
      </c>
      <c r="AY112" s="22">
        <v>0</v>
      </c>
      <c r="AZ112" s="22">
        <v>0</v>
      </c>
      <c r="BA112" s="22">
        <v>0</v>
      </c>
      <c r="BB112" s="22">
        <v>0</v>
      </c>
      <c r="BC112" s="22">
        <v>0</v>
      </c>
      <c r="BD112" s="22">
        <v>0</v>
      </c>
      <c r="BE112" s="22">
        <v>0</v>
      </c>
      <c r="BF112" s="22">
        <v>0</v>
      </c>
      <c r="BG112" s="22">
        <v>0</v>
      </c>
      <c r="BH112" s="22">
        <v>0</v>
      </c>
      <c r="BI112" s="22">
        <v>0</v>
      </c>
      <c r="BJ112" s="22">
        <v>0</v>
      </c>
      <c r="BK112" s="22">
        <v>0</v>
      </c>
      <c r="BL112" s="22">
        <v>0</v>
      </c>
      <c r="BM112" s="22">
        <v>0</v>
      </c>
      <c r="BN112" s="22">
        <v>0</v>
      </c>
      <c r="BO112" s="22">
        <v>0</v>
      </c>
      <c r="BP112" s="22">
        <v>0</v>
      </c>
      <c r="BQ112" s="22">
        <v>0</v>
      </c>
      <c r="BR112" s="22">
        <v>0</v>
      </c>
      <c r="BS112" s="22">
        <v>0</v>
      </c>
      <c r="BT112" s="22">
        <v>0</v>
      </c>
      <c r="BU112" s="22">
        <v>0</v>
      </c>
      <c r="BV112" s="22">
        <v>0</v>
      </c>
      <c r="BW112" s="22">
        <v>0</v>
      </c>
      <c r="BX112" s="22">
        <v>0</v>
      </c>
      <c r="BY112" s="22">
        <v>0</v>
      </c>
      <c r="BZ112" s="22">
        <v>0</v>
      </c>
      <c r="CA112" s="22">
        <v>0</v>
      </c>
      <c r="CB112" s="22">
        <v>7.54</v>
      </c>
      <c r="CC112" s="23"/>
      <c r="CD112" s="23"/>
      <c r="CE112" s="22">
        <v>0</v>
      </c>
      <c r="CG112" s="22">
        <v>0</v>
      </c>
      <c r="CH112" s="22">
        <v>0</v>
      </c>
      <c r="CI112" s="22">
        <v>0</v>
      </c>
      <c r="CJ112" s="22">
        <v>0</v>
      </c>
      <c r="CK112" s="22">
        <v>0</v>
      </c>
      <c r="CL112" s="22">
        <v>0</v>
      </c>
      <c r="CM112" s="22">
        <v>0</v>
      </c>
      <c r="CN112" s="22">
        <v>0</v>
      </c>
      <c r="CO112" s="22">
        <v>0</v>
      </c>
      <c r="CP112" s="22">
        <v>0</v>
      </c>
      <c r="CQ112" s="22">
        <v>0</v>
      </c>
    </row>
    <row r="113" spans="1:95" s="15" customFormat="1" x14ac:dyDescent="0.3">
      <c r="A113" s="32" t="s">
        <v>188</v>
      </c>
      <c r="B113" s="17" t="s">
        <v>109</v>
      </c>
      <c r="C113" s="18" t="str">
        <f>"20,0"</f>
        <v>20,0</v>
      </c>
      <c r="D113" s="18">
        <v>1.32</v>
      </c>
      <c r="E113" s="18">
        <v>0</v>
      </c>
      <c r="F113" s="18">
        <v>0.24</v>
      </c>
      <c r="G113" s="18">
        <v>0</v>
      </c>
      <c r="H113" s="18">
        <v>8.34</v>
      </c>
      <c r="I113" s="18">
        <v>38.676000000000002</v>
      </c>
      <c r="J113" s="18">
        <v>0.04</v>
      </c>
      <c r="K113" s="18">
        <v>0</v>
      </c>
      <c r="L113" s="18">
        <v>0.04</v>
      </c>
      <c r="M113" s="18">
        <v>0</v>
      </c>
      <c r="N113" s="18">
        <v>0.24</v>
      </c>
      <c r="O113" s="18">
        <v>6.44</v>
      </c>
      <c r="P113" s="18">
        <v>1.66</v>
      </c>
      <c r="Q113" s="18">
        <v>0</v>
      </c>
      <c r="R113" s="18">
        <v>0</v>
      </c>
      <c r="S113" s="18">
        <v>0.2</v>
      </c>
      <c r="T113" s="18">
        <v>0.5</v>
      </c>
      <c r="U113" s="18">
        <v>0</v>
      </c>
      <c r="V113" s="18">
        <v>49</v>
      </c>
      <c r="W113" s="18">
        <v>7</v>
      </c>
      <c r="X113" s="18">
        <v>9.4</v>
      </c>
      <c r="Y113" s="18">
        <v>31.6</v>
      </c>
      <c r="Z113" s="18">
        <v>0.78</v>
      </c>
      <c r="AA113" s="18">
        <v>0</v>
      </c>
      <c r="AB113" s="18">
        <v>1</v>
      </c>
      <c r="AC113" s="18">
        <v>0.2</v>
      </c>
      <c r="AD113" s="18">
        <v>0.28000000000000003</v>
      </c>
      <c r="AE113" s="18">
        <v>0.04</v>
      </c>
      <c r="AF113" s="18">
        <v>0.02</v>
      </c>
      <c r="AG113" s="18">
        <v>0.14000000000000001</v>
      </c>
      <c r="AH113" s="18">
        <v>0.4</v>
      </c>
      <c r="AI113" s="18">
        <v>0</v>
      </c>
      <c r="AJ113" s="15">
        <v>0</v>
      </c>
      <c r="AK113" s="15">
        <v>64.400000000000006</v>
      </c>
      <c r="AL113" s="15">
        <v>49.6</v>
      </c>
      <c r="AM113" s="15">
        <v>85.4</v>
      </c>
      <c r="AN113" s="15">
        <v>44.6</v>
      </c>
      <c r="AO113" s="15">
        <v>18.600000000000001</v>
      </c>
      <c r="AP113" s="15">
        <v>39.6</v>
      </c>
      <c r="AQ113" s="15">
        <v>16</v>
      </c>
      <c r="AR113" s="15">
        <v>74.2</v>
      </c>
      <c r="AS113" s="15">
        <v>59.4</v>
      </c>
      <c r="AT113" s="15">
        <v>58.2</v>
      </c>
      <c r="AU113" s="15">
        <v>92.8</v>
      </c>
      <c r="AV113" s="15">
        <v>24.8</v>
      </c>
      <c r="AW113" s="15">
        <v>62</v>
      </c>
      <c r="AX113" s="15">
        <v>305.8</v>
      </c>
      <c r="AY113" s="15">
        <v>0</v>
      </c>
      <c r="AZ113" s="15">
        <v>105.2</v>
      </c>
      <c r="BA113" s="15">
        <v>58.2</v>
      </c>
      <c r="BB113" s="15">
        <v>36</v>
      </c>
      <c r="BC113" s="15">
        <v>26</v>
      </c>
      <c r="BD113" s="15">
        <v>0</v>
      </c>
      <c r="BE113" s="15">
        <v>0</v>
      </c>
      <c r="BF113" s="15">
        <v>0</v>
      </c>
      <c r="BG113" s="15">
        <v>0</v>
      </c>
      <c r="BH113" s="15">
        <v>0</v>
      </c>
      <c r="BI113" s="15">
        <v>0</v>
      </c>
      <c r="BJ113" s="15">
        <v>0</v>
      </c>
      <c r="BK113" s="15">
        <v>0.03</v>
      </c>
      <c r="BL113" s="15">
        <v>0</v>
      </c>
      <c r="BM113" s="15">
        <v>0</v>
      </c>
      <c r="BN113" s="15">
        <v>0</v>
      </c>
      <c r="BO113" s="15">
        <v>0</v>
      </c>
      <c r="BP113" s="15">
        <v>0</v>
      </c>
      <c r="BQ113" s="15">
        <v>0</v>
      </c>
      <c r="BR113" s="15">
        <v>0</v>
      </c>
      <c r="BS113" s="15">
        <v>0.02</v>
      </c>
      <c r="BT113" s="15">
        <v>0</v>
      </c>
      <c r="BU113" s="15">
        <v>0</v>
      </c>
      <c r="BV113" s="15">
        <v>0.1</v>
      </c>
      <c r="BW113" s="15">
        <v>0.02</v>
      </c>
      <c r="BX113" s="15">
        <v>0</v>
      </c>
      <c r="BY113" s="15">
        <v>0</v>
      </c>
      <c r="BZ113" s="15">
        <v>0</v>
      </c>
      <c r="CA113" s="15">
        <v>0</v>
      </c>
      <c r="CB113" s="15">
        <v>9.4</v>
      </c>
      <c r="CC113" s="19"/>
      <c r="CD113" s="19"/>
      <c r="CE113" s="15">
        <v>0.17</v>
      </c>
      <c r="CG113" s="15">
        <v>0</v>
      </c>
      <c r="CH113" s="15">
        <v>0</v>
      </c>
      <c r="CI113" s="15">
        <v>0</v>
      </c>
      <c r="CJ113" s="15">
        <v>0</v>
      </c>
      <c r="CK113" s="15">
        <v>0</v>
      </c>
      <c r="CL113" s="15">
        <v>0</v>
      </c>
      <c r="CM113" s="15">
        <v>0</v>
      </c>
      <c r="CN113" s="15">
        <v>0</v>
      </c>
      <c r="CO113" s="15">
        <v>0</v>
      </c>
      <c r="CP113" s="15">
        <v>0</v>
      </c>
      <c r="CQ113" s="15">
        <v>0</v>
      </c>
    </row>
    <row r="114" spans="1:95" s="26" customFormat="1" x14ac:dyDescent="0.3">
      <c r="A114" s="33"/>
      <c r="B114" s="24" t="s">
        <v>110</v>
      </c>
      <c r="C114" s="25"/>
      <c r="D114" s="25">
        <v>21.47</v>
      </c>
      <c r="E114" s="25">
        <v>10.16</v>
      </c>
      <c r="F114" s="25">
        <v>30.19</v>
      </c>
      <c r="G114" s="25">
        <v>0</v>
      </c>
      <c r="H114" s="25">
        <v>95.01</v>
      </c>
      <c r="I114" s="25">
        <v>721.05</v>
      </c>
      <c r="J114" s="25">
        <v>12.92</v>
      </c>
      <c r="K114" s="25">
        <v>4.3600000000000003</v>
      </c>
      <c r="L114" s="25">
        <v>10.24</v>
      </c>
      <c r="M114" s="25">
        <v>0</v>
      </c>
      <c r="N114" s="25">
        <v>25.76</v>
      </c>
      <c r="O114" s="25">
        <v>59.26</v>
      </c>
      <c r="P114" s="25">
        <v>10</v>
      </c>
      <c r="Q114" s="25">
        <v>0</v>
      </c>
      <c r="R114" s="25">
        <v>0</v>
      </c>
      <c r="S114" s="25">
        <v>0.89</v>
      </c>
      <c r="T114" s="25">
        <v>6.17</v>
      </c>
      <c r="U114" s="25">
        <v>674.57</v>
      </c>
      <c r="V114" s="25">
        <v>741.74</v>
      </c>
      <c r="W114" s="25">
        <v>107.13</v>
      </c>
      <c r="X114" s="25">
        <v>84.83</v>
      </c>
      <c r="Y114" s="25">
        <v>375.38</v>
      </c>
      <c r="Z114" s="25">
        <v>4.7300000000000004</v>
      </c>
      <c r="AA114" s="25">
        <v>221.16</v>
      </c>
      <c r="AB114" s="25">
        <v>1748.32</v>
      </c>
      <c r="AC114" s="25">
        <v>542.44000000000005</v>
      </c>
      <c r="AD114" s="25">
        <v>6.97</v>
      </c>
      <c r="AE114" s="25">
        <v>0.53</v>
      </c>
      <c r="AF114" s="25">
        <v>0.52</v>
      </c>
      <c r="AG114" s="25">
        <v>8.2799999999999994</v>
      </c>
      <c r="AH114" s="25">
        <v>12.43</v>
      </c>
      <c r="AI114" s="25">
        <v>12.56</v>
      </c>
      <c r="AJ114" s="26">
        <v>0</v>
      </c>
      <c r="AK114" s="26">
        <v>379.18</v>
      </c>
      <c r="AL114" s="26">
        <v>352.85</v>
      </c>
      <c r="AM114" s="26">
        <v>461.01</v>
      </c>
      <c r="AN114" s="26">
        <v>353.15</v>
      </c>
      <c r="AO114" s="26">
        <v>139.02000000000001</v>
      </c>
      <c r="AP114" s="26">
        <v>251.11</v>
      </c>
      <c r="AQ114" s="26">
        <v>104.27</v>
      </c>
      <c r="AR114" s="26">
        <v>397.17</v>
      </c>
      <c r="AS114" s="26">
        <v>347.72</v>
      </c>
      <c r="AT114" s="26">
        <v>453.67</v>
      </c>
      <c r="AU114" s="26">
        <v>691.16</v>
      </c>
      <c r="AV114" s="26">
        <v>168.27</v>
      </c>
      <c r="AW114" s="26">
        <v>314.04000000000002</v>
      </c>
      <c r="AX114" s="26">
        <v>1750.99</v>
      </c>
      <c r="AY114" s="26">
        <v>1.18</v>
      </c>
      <c r="AZ114" s="26">
        <v>730.67</v>
      </c>
      <c r="BA114" s="26">
        <v>354.18</v>
      </c>
      <c r="BB114" s="26">
        <v>247.61</v>
      </c>
      <c r="BC114" s="26">
        <v>150.77000000000001</v>
      </c>
      <c r="BD114" s="26">
        <v>0.44</v>
      </c>
      <c r="BE114" s="26">
        <v>0.1</v>
      </c>
      <c r="BF114" s="26">
        <v>0.09</v>
      </c>
      <c r="BG114" s="26">
        <v>0.22</v>
      </c>
      <c r="BH114" s="26">
        <v>0.28999999999999998</v>
      </c>
      <c r="BI114" s="26">
        <v>0.93</v>
      </c>
      <c r="BJ114" s="26">
        <v>0</v>
      </c>
      <c r="BK114" s="26">
        <v>3.31</v>
      </c>
      <c r="BL114" s="26">
        <v>0</v>
      </c>
      <c r="BM114" s="26">
        <v>1.1200000000000001</v>
      </c>
      <c r="BN114" s="26">
        <v>0.02</v>
      </c>
      <c r="BO114" s="26">
        <v>0.04</v>
      </c>
      <c r="BP114" s="26">
        <v>0</v>
      </c>
      <c r="BQ114" s="26">
        <v>0.04</v>
      </c>
      <c r="BR114" s="26">
        <v>0.34</v>
      </c>
      <c r="BS114" s="26">
        <v>4.05</v>
      </c>
      <c r="BT114" s="26">
        <v>0</v>
      </c>
      <c r="BU114" s="26">
        <v>0</v>
      </c>
      <c r="BV114" s="26">
        <v>3.79</v>
      </c>
      <c r="BW114" s="26">
        <v>0.02</v>
      </c>
      <c r="BX114" s="26">
        <v>0</v>
      </c>
      <c r="BY114" s="26">
        <v>0</v>
      </c>
      <c r="BZ114" s="26">
        <v>0</v>
      </c>
      <c r="CA114" s="26">
        <v>0</v>
      </c>
      <c r="CB114" s="26">
        <v>653.07000000000005</v>
      </c>
      <c r="CC114" s="13"/>
      <c r="CD114" s="13" t="e">
        <f>$I$114/$I$120*100</f>
        <v>#DIV/0!</v>
      </c>
      <c r="CE114" s="26">
        <v>512.54999999999995</v>
      </c>
      <c r="CG114" s="26">
        <v>0</v>
      </c>
      <c r="CH114" s="26">
        <v>0</v>
      </c>
      <c r="CI114" s="26">
        <v>0</v>
      </c>
      <c r="CJ114" s="26">
        <v>0</v>
      </c>
      <c r="CK114" s="26">
        <v>0</v>
      </c>
      <c r="CL114" s="26">
        <v>0</v>
      </c>
      <c r="CM114" s="26">
        <v>0</v>
      </c>
      <c r="CN114" s="26">
        <v>0</v>
      </c>
      <c r="CO114" s="26">
        <v>0</v>
      </c>
      <c r="CP114" s="26">
        <v>1.1499999999999999</v>
      </c>
      <c r="CQ114" s="26">
        <v>2.38</v>
      </c>
    </row>
    <row r="115" spans="1:95" x14ac:dyDescent="0.3">
      <c r="B115" s="16" t="s">
        <v>111</v>
      </c>
    </row>
    <row r="116" spans="1:95" s="22" customFormat="1" x14ac:dyDescent="0.3">
      <c r="A116" s="31" t="s">
        <v>218</v>
      </c>
      <c r="B116" s="20" t="s">
        <v>139</v>
      </c>
      <c r="C116" s="21" t="str">
        <f>"70,0"</f>
        <v>70,0</v>
      </c>
      <c r="D116" s="21">
        <v>4.63</v>
      </c>
      <c r="E116" s="21">
        <v>0.5</v>
      </c>
      <c r="F116" s="21">
        <v>4.2699999999999996</v>
      </c>
      <c r="G116" s="21">
        <v>0</v>
      </c>
      <c r="H116" s="21">
        <v>29.41</v>
      </c>
      <c r="I116" s="21">
        <v>173.92086042000048</v>
      </c>
      <c r="J116" s="21">
        <v>0.92</v>
      </c>
      <c r="K116" s="21">
        <v>0.04</v>
      </c>
      <c r="L116" s="21">
        <v>0.92</v>
      </c>
      <c r="M116" s="21">
        <v>0</v>
      </c>
      <c r="N116" s="21">
        <v>2.76</v>
      </c>
      <c r="O116" s="21">
        <v>25.35</v>
      </c>
      <c r="P116" s="21">
        <v>1.31</v>
      </c>
      <c r="Q116" s="21">
        <v>0</v>
      </c>
      <c r="R116" s="21">
        <v>0</v>
      </c>
      <c r="S116" s="21">
        <v>0</v>
      </c>
      <c r="T116" s="21">
        <v>0.73</v>
      </c>
      <c r="U116" s="21">
        <v>189.8</v>
      </c>
      <c r="V116" s="21">
        <v>48.13</v>
      </c>
      <c r="W116" s="21">
        <v>9.7899999999999991</v>
      </c>
      <c r="X116" s="21">
        <v>6.13</v>
      </c>
      <c r="Y116" s="21">
        <v>36.39</v>
      </c>
      <c r="Z116" s="21">
        <v>0.52</v>
      </c>
      <c r="AA116" s="21">
        <v>9.58</v>
      </c>
      <c r="AB116" s="21">
        <v>5.73</v>
      </c>
      <c r="AC116" s="21">
        <v>17.149999999999999</v>
      </c>
      <c r="AD116" s="21">
        <v>0.65</v>
      </c>
      <c r="AE116" s="21">
        <v>0.05</v>
      </c>
      <c r="AF116" s="21">
        <v>0.03</v>
      </c>
      <c r="AG116" s="21">
        <v>0.4</v>
      </c>
      <c r="AH116" s="21">
        <v>1.34</v>
      </c>
      <c r="AI116" s="21">
        <v>0</v>
      </c>
      <c r="AJ116" s="22">
        <v>0</v>
      </c>
      <c r="AK116" s="22">
        <v>204.31</v>
      </c>
      <c r="AL116" s="22">
        <v>183.42</v>
      </c>
      <c r="AM116" s="22">
        <v>342.7</v>
      </c>
      <c r="AN116" s="22">
        <v>122.91</v>
      </c>
      <c r="AO116" s="22">
        <v>71.42</v>
      </c>
      <c r="AP116" s="22">
        <v>137.97</v>
      </c>
      <c r="AQ116" s="22">
        <v>44.82</v>
      </c>
      <c r="AR116" s="22">
        <v>212.01</v>
      </c>
      <c r="AS116" s="22">
        <v>148.09</v>
      </c>
      <c r="AT116" s="22">
        <v>177.23</v>
      </c>
      <c r="AU116" s="22">
        <v>167.16</v>
      </c>
      <c r="AV116" s="22">
        <v>87.25</v>
      </c>
      <c r="AW116" s="22">
        <v>147.19999999999999</v>
      </c>
      <c r="AX116" s="22">
        <v>1240.1099999999999</v>
      </c>
      <c r="AY116" s="22">
        <v>0.41</v>
      </c>
      <c r="AZ116" s="22">
        <v>385.88</v>
      </c>
      <c r="BA116" s="22">
        <v>220.11</v>
      </c>
      <c r="BB116" s="22">
        <v>110.52</v>
      </c>
      <c r="BC116" s="22">
        <v>85.68</v>
      </c>
      <c r="BD116" s="22">
        <v>0.05</v>
      </c>
      <c r="BE116" s="22">
        <v>0.01</v>
      </c>
      <c r="BF116" s="22">
        <v>0.01</v>
      </c>
      <c r="BG116" s="22">
        <v>0.02</v>
      </c>
      <c r="BH116" s="22">
        <v>0.03</v>
      </c>
      <c r="BI116" s="22">
        <v>0.1</v>
      </c>
      <c r="BJ116" s="22">
        <v>0</v>
      </c>
      <c r="BK116" s="22">
        <v>0.35</v>
      </c>
      <c r="BL116" s="22">
        <v>0</v>
      </c>
      <c r="BM116" s="22">
        <v>0.1</v>
      </c>
      <c r="BN116" s="22">
        <v>0</v>
      </c>
      <c r="BO116" s="22">
        <v>0</v>
      </c>
      <c r="BP116" s="22">
        <v>0</v>
      </c>
      <c r="BQ116" s="22">
        <v>0</v>
      </c>
      <c r="BR116" s="22">
        <v>0.04</v>
      </c>
      <c r="BS116" s="22">
        <v>0.32</v>
      </c>
      <c r="BT116" s="22">
        <v>0</v>
      </c>
      <c r="BU116" s="22">
        <v>0</v>
      </c>
      <c r="BV116" s="22">
        <v>0.21</v>
      </c>
      <c r="BW116" s="22">
        <v>0.01</v>
      </c>
      <c r="BX116" s="22">
        <v>0</v>
      </c>
      <c r="BY116" s="22">
        <v>0</v>
      </c>
      <c r="BZ116" s="22">
        <v>0</v>
      </c>
      <c r="CA116" s="22">
        <v>0</v>
      </c>
      <c r="CB116" s="22">
        <v>34.47</v>
      </c>
      <c r="CC116" s="23"/>
      <c r="CD116" s="23"/>
      <c r="CE116" s="22">
        <v>10.53</v>
      </c>
      <c r="CG116" s="22">
        <v>0</v>
      </c>
      <c r="CH116" s="22">
        <v>0</v>
      </c>
      <c r="CI116" s="22">
        <v>0</v>
      </c>
      <c r="CJ116" s="22">
        <v>0</v>
      </c>
      <c r="CK116" s="22">
        <v>0</v>
      </c>
      <c r="CL116" s="22">
        <v>0</v>
      </c>
      <c r="CM116" s="22">
        <v>0</v>
      </c>
      <c r="CN116" s="22">
        <v>0</v>
      </c>
      <c r="CO116" s="22">
        <v>0</v>
      </c>
      <c r="CP116" s="22">
        <v>2.59</v>
      </c>
      <c r="CQ116" s="22">
        <v>0.49</v>
      </c>
    </row>
    <row r="117" spans="1:95" s="15" customFormat="1" x14ac:dyDescent="0.3">
      <c r="A117" s="32" t="s">
        <v>219</v>
      </c>
      <c r="B117" s="17" t="s">
        <v>140</v>
      </c>
      <c r="C117" s="18" t="str">
        <f>"180,0"</f>
        <v>180,0</v>
      </c>
      <c r="D117" s="18">
        <v>1.4</v>
      </c>
      <c r="E117" s="18">
        <v>1.31</v>
      </c>
      <c r="F117" s="18">
        <v>1.31</v>
      </c>
      <c r="G117" s="18">
        <v>0</v>
      </c>
      <c r="H117" s="18">
        <v>10.220000000000001</v>
      </c>
      <c r="I117" s="18">
        <v>56.165022</v>
      </c>
      <c r="J117" s="18">
        <v>0.9</v>
      </c>
      <c r="K117" s="18">
        <v>0</v>
      </c>
      <c r="L117" s="18">
        <v>0.9</v>
      </c>
      <c r="M117" s="18">
        <v>0</v>
      </c>
      <c r="N117" s="18">
        <v>10.130000000000001</v>
      </c>
      <c r="O117" s="18">
        <v>0</v>
      </c>
      <c r="P117" s="18">
        <v>0.09</v>
      </c>
      <c r="Q117" s="18">
        <v>0</v>
      </c>
      <c r="R117" s="18">
        <v>0</v>
      </c>
      <c r="S117" s="18">
        <v>0.05</v>
      </c>
      <c r="T117" s="18">
        <v>0.37</v>
      </c>
      <c r="U117" s="18">
        <v>22.59</v>
      </c>
      <c r="V117" s="18">
        <v>58.05</v>
      </c>
      <c r="W117" s="18">
        <v>47.76</v>
      </c>
      <c r="X117" s="18">
        <v>5.48</v>
      </c>
      <c r="Y117" s="18">
        <v>35.24</v>
      </c>
      <c r="Z117" s="18">
        <v>0.06</v>
      </c>
      <c r="AA117" s="18">
        <v>5.4</v>
      </c>
      <c r="AB117" s="18">
        <v>3.6</v>
      </c>
      <c r="AC117" s="18">
        <v>9.9</v>
      </c>
      <c r="AD117" s="18">
        <v>0</v>
      </c>
      <c r="AE117" s="18">
        <v>0.01</v>
      </c>
      <c r="AF117" s="18">
        <v>0.05</v>
      </c>
      <c r="AG117" s="18">
        <v>0.04</v>
      </c>
      <c r="AH117" s="18">
        <v>0.36</v>
      </c>
      <c r="AI117" s="18">
        <v>0.23</v>
      </c>
      <c r="AJ117" s="15">
        <v>0</v>
      </c>
      <c r="AK117" s="15">
        <v>0</v>
      </c>
      <c r="AL117" s="15">
        <v>0</v>
      </c>
      <c r="AM117" s="15">
        <v>0</v>
      </c>
      <c r="AN117" s="15">
        <v>0</v>
      </c>
      <c r="AO117" s="15">
        <v>0</v>
      </c>
      <c r="AP117" s="15">
        <v>0</v>
      </c>
      <c r="AQ117" s="15">
        <v>0</v>
      </c>
      <c r="AR117" s="15">
        <v>0</v>
      </c>
      <c r="AS117" s="15">
        <v>0</v>
      </c>
      <c r="AT117" s="15">
        <v>0</v>
      </c>
      <c r="AU117" s="15">
        <v>0</v>
      </c>
      <c r="AV117" s="15">
        <v>0</v>
      </c>
      <c r="AW117" s="15">
        <v>0</v>
      </c>
      <c r="AX117" s="15">
        <v>0</v>
      </c>
      <c r="AY117" s="15">
        <v>0</v>
      </c>
      <c r="AZ117" s="15">
        <v>0</v>
      </c>
      <c r="BA117" s="15">
        <v>0</v>
      </c>
      <c r="BB117" s="15">
        <v>0</v>
      </c>
      <c r="BC117" s="15">
        <v>0</v>
      </c>
      <c r="BD117" s="15">
        <v>0</v>
      </c>
      <c r="BE117" s="15">
        <v>0</v>
      </c>
      <c r="BF117" s="15">
        <v>0</v>
      </c>
      <c r="BG117" s="15">
        <v>0</v>
      </c>
      <c r="BH117" s="15">
        <v>0</v>
      </c>
      <c r="BI117" s="15">
        <v>0</v>
      </c>
      <c r="BJ117" s="15">
        <v>0</v>
      </c>
      <c r="BK117" s="15">
        <v>0</v>
      </c>
      <c r="BL117" s="15">
        <v>0</v>
      </c>
      <c r="BM117" s="15">
        <v>0</v>
      </c>
      <c r="BN117" s="15">
        <v>0</v>
      </c>
      <c r="BO117" s="15">
        <v>0</v>
      </c>
      <c r="BP117" s="15">
        <v>0</v>
      </c>
      <c r="BQ117" s="15">
        <v>0</v>
      </c>
      <c r="BR117" s="15">
        <v>0</v>
      </c>
      <c r="BS117" s="15">
        <v>0</v>
      </c>
      <c r="BT117" s="15">
        <v>0</v>
      </c>
      <c r="BU117" s="15">
        <v>0</v>
      </c>
      <c r="BV117" s="15">
        <v>0</v>
      </c>
      <c r="BW117" s="15">
        <v>0</v>
      </c>
      <c r="BX117" s="15">
        <v>0</v>
      </c>
      <c r="BY117" s="15">
        <v>0</v>
      </c>
      <c r="BZ117" s="15">
        <v>0</v>
      </c>
      <c r="CA117" s="15">
        <v>0</v>
      </c>
      <c r="CB117" s="15">
        <v>165.87</v>
      </c>
      <c r="CC117" s="19"/>
      <c r="CD117" s="19"/>
      <c r="CE117" s="15">
        <v>6</v>
      </c>
      <c r="CG117" s="15">
        <v>0</v>
      </c>
      <c r="CH117" s="15">
        <v>0</v>
      </c>
      <c r="CI117" s="15">
        <v>0</v>
      </c>
      <c r="CJ117" s="15">
        <v>0</v>
      </c>
      <c r="CK117" s="15">
        <v>0</v>
      </c>
      <c r="CL117" s="15">
        <v>0</v>
      </c>
      <c r="CM117" s="15">
        <v>0</v>
      </c>
      <c r="CN117" s="15">
        <v>0</v>
      </c>
      <c r="CO117" s="15">
        <v>0</v>
      </c>
      <c r="CP117" s="15">
        <v>9</v>
      </c>
      <c r="CQ117" s="15">
        <v>0</v>
      </c>
    </row>
    <row r="118" spans="1:95" s="26" customFormat="1" x14ac:dyDescent="0.3">
      <c r="A118" s="33"/>
      <c r="B118" s="24" t="s">
        <v>114</v>
      </c>
      <c r="C118" s="25"/>
      <c r="D118" s="25">
        <v>6.03</v>
      </c>
      <c r="E118" s="25">
        <v>1.8</v>
      </c>
      <c r="F118" s="25">
        <v>5.57</v>
      </c>
      <c r="G118" s="25">
        <v>0</v>
      </c>
      <c r="H118" s="25">
        <v>39.630000000000003</v>
      </c>
      <c r="I118" s="25">
        <v>230.09</v>
      </c>
      <c r="J118" s="25">
        <v>1.82</v>
      </c>
      <c r="K118" s="25">
        <v>0.04</v>
      </c>
      <c r="L118" s="25">
        <v>1.82</v>
      </c>
      <c r="M118" s="25">
        <v>0</v>
      </c>
      <c r="N118" s="25">
        <v>12.89</v>
      </c>
      <c r="O118" s="25">
        <v>25.35</v>
      </c>
      <c r="P118" s="25">
        <v>1.4</v>
      </c>
      <c r="Q118" s="25">
        <v>0</v>
      </c>
      <c r="R118" s="25">
        <v>0</v>
      </c>
      <c r="S118" s="25">
        <v>0.05</v>
      </c>
      <c r="T118" s="25">
        <v>1.1000000000000001</v>
      </c>
      <c r="U118" s="25">
        <v>212.39</v>
      </c>
      <c r="V118" s="25">
        <v>106.18</v>
      </c>
      <c r="W118" s="25">
        <v>57.55</v>
      </c>
      <c r="X118" s="25">
        <v>11.61</v>
      </c>
      <c r="Y118" s="25">
        <v>71.62</v>
      </c>
      <c r="Z118" s="25">
        <v>0.57999999999999996</v>
      </c>
      <c r="AA118" s="25">
        <v>14.98</v>
      </c>
      <c r="AB118" s="25">
        <v>9.33</v>
      </c>
      <c r="AC118" s="25">
        <v>27.05</v>
      </c>
      <c r="AD118" s="25">
        <v>0.65</v>
      </c>
      <c r="AE118" s="25">
        <v>0.06</v>
      </c>
      <c r="AF118" s="25">
        <v>0.08</v>
      </c>
      <c r="AG118" s="25">
        <v>0.43</v>
      </c>
      <c r="AH118" s="25">
        <v>1.7</v>
      </c>
      <c r="AI118" s="25">
        <v>0.23</v>
      </c>
      <c r="AJ118" s="26">
        <v>0</v>
      </c>
      <c r="AK118" s="26">
        <v>204.31</v>
      </c>
      <c r="AL118" s="26">
        <v>183.42</v>
      </c>
      <c r="AM118" s="26">
        <v>342.7</v>
      </c>
      <c r="AN118" s="26">
        <v>122.91</v>
      </c>
      <c r="AO118" s="26">
        <v>71.42</v>
      </c>
      <c r="AP118" s="26">
        <v>137.97</v>
      </c>
      <c r="AQ118" s="26">
        <v>44.82</v>
      </c>
      <c r="AR118" s="26">
        <v>212.01</v>
      </c>
      <c r="AS118" s="26">
        <v>148.09</v>
      </c>
      <c r="AT118" s="26">
        <v>177.23</v>
      </c>
      <c r="AU118" s="26">
        <v>167.16</v>
      </c>
      <c r="AV118" s="26">
        <v>87.25</v>
      </c>
      <c r="AW118" s="26">
        <v>147.19999999999999</v>
      </c>
      <c r="AX118" s="26">
        <v>1240.1099999999999</v>
      </c>
      <c r="AY118" s="26">
        <v>0.41</v>
      </c>
      <c r="AZ118" s="26">
        <v>385.88</v>
      </c>
      <c r="BA118" s="26">
        <v>220.11</v>
      </c>
      <c r="BB118" s="26">
        <v>110.52</v>
      </c>
      <c r="BC118" s="26">
        <v>85.68</v>
      </c>
      <c r="BD118" s="26">
        <v>0.05</v>
      </c>
      <c r="BE118" s="26">
        <v>0.01</v>
      </c>
      <c r="BF118" s="26">
        <v>0.01</v>
      </c>
      <c r="BG118" s="26">
        <v>0.02</v>
      </c>
      <c r="BH118" s="26">
        <v>0.03</v>
      </c>
      <c r="BI118" s="26">
        <v>0.1</v>
      </c>
      <c r="BJ118" s="26">
        <v>0</v>
      </c>
      <c r="BK118" s="26">
        <v>0.35</v>
      </c>
      <c r="BL118" s="26">
        <v>0</v>
      </c>
      <c r="BM118" s="26">
        <v>0.1</v>
      </c>
      <c r="BN118" s="26">
        <v>0</v>
      </c>
      <c r="BO118" s="26">
        <v>0</v>
      </c>
      <c r="BP118" s="26">
        <v>0</v>
      </c>
      <c r="BQ118" s="26">
        <v>0</v>
      </c>
      <c r="BR118" s="26">
        <v>0.04</v>
      </c>
      <c r="BS118" s="26">
        <v>0.32</v>
      </c>
      <c r="BT118" s="26">
        <v>0</v>
      </c>
      <c r="BU118" s="26">
        <v>0</v>
      </c>
      <c r="BV118" s="26">
        <v>0.21</v>
      </c>
      <c r="BW118" s="26">
        <v>0.01</v>
      </c>
      <c r="BX118" s="26">
        <v>0</v>
      </c>
      <c r="BY118" s="26">
        <v>0</v>
      </c>
      <c r="BZ118" s="26">
        <v>0</v>
      </c>
      <c r="CA118" s="26">
        <v>0</v>
      </c>
      <c r="CB118" s="26">
        <v>200.33</v>
      </c>
      <c r="CC118" s="13"/>
      <c r="CD118" s="13" t="e">
        <f>$I$118/$I$120*100</f>
        <v>#DIV/0!</v>
      </c>
      <c r="CE118" s="26">
        <v>16.53</v>
      </c>
      <c r="CG118" s="26">
        <v>0</v>
      </c>
      <c r="CH118" s="26">
        <v>0</v>
      </c>
      <c r="CI118" s="26">
        <v>0</v>
      </c>
      <c r="CJ118" s="26">
        <v>0</v>
      </c>
      <c r="CK118" s="26">
        <v>0</v>
      </c>
      <c r="CL118" s="26">
        <v>0</v>
      </c>
      <c r="CM118" s="26">
        <v>0</v>
      </c>
      <c r="CN118" s="26">
        <v>0</v>
      </c>
      <c r="CO118" s="26">
        <v>0</v>
      </c>
      <c r="CP118" s="26">
        <v>11.59</v>
      </c>
      <c r="CQ118" s="26">
        <v>0.49</v>
      </c>
    </row>
    <row r="119" spans="1:95" s="26" customFormat="1" x14ac:dyDescent="0.3">
      <c r="A119" s="33"/>
      <c r="B119" s="24" t="s">
        <v>115</v>
      </c>
      <c r="C119" s="25"/>
      <c r="D119" s="25">
        <v>41.49</v>
      </c>
      <c r="E119" s="25">
        <v>19.95</v>
      </c>
      <c r="F119" s="25">
        <v>53.14</v>
      </c>
      <c r="G119" s="25">
        <v>0</v>
      </c>
      <c r="H119" s="25">
        <v>201.62</v>
      </c>
      <c r="I119" s="25">
        <v>1425.54</v>
      </c>
      <c r="J119" s="25">
        <v>23.69</v>
      </c>
      <c r="K119" s="25">
        <v>4.6500000000000004</v>
      </c>
      <c r="L119" s="25">
        <v>15.65</v>
      </c>
      <c r="M119" s="25">
        <v>0</v>
      </c>
      <c r="N119" s="25">
        <v>70.53</v>
      </c>
      <c r="O119" s="25">
        <v>116.86</v>
      </c>
      <c r="P119" s="25">
        <v>14.23</v>
      </c>
      <c r="Q119" s="25">
        <v>0</v>
      </c>
      <c r="R119" s="25">
        <v>0</v>
      </c>
      <c r="S119" s="25">
        <v>1.9</v>
      </c>
      <c r="T119" s="25">
        <v>10.56</v>
      </c>
      <c r="U119" s="25">
        <v>1179.82</v>
      </c>
      <c r="V119" s="25">
        <v>1337.09</v>
      </c>
      <c r="W119" s="25">
        <v>495.43</v>
      </c>
      <c r="X119" s="25">
        <v>152.27000000000001</v>
      </c>
      <c r="Y119" s="25">
        <v>726.59</v>
      </c>
      <c r="Z119" s="25">
        <v>8.3000000000000007</v>
      </c>
      <c r="AA119" s="25">
        <v>345.94</v>
      </c>
      <c r="AB119" s="25">
        <v>1828.76</v>
      </c>
      <c r="AC119" s="25">
        <v>678.45</v>
      </c>
      <c r="AD119" s="25">
        <v>8.26</v>
      </c>
      <c r="AE119" s="25">
        <v>0.75</v>
      </c>
      <c r="AF119" s="25">
        <v>0.93</v>
      </c>
      <c r="AG119" s="25">
        <v>9.7799999999999994</v>
      </c>
      <c r="AH119" s="25">
        <v>16.829999999999998</v>
      </c>
      <c r="AI119" s="25">
        <v>15.83</v>
      </c>
      <c r="AJ119" s="26">
        <v>0.2</v>
      </c>
      <c r="AK119" s="26">
        <v>751.09</v>
      </c>
      <c r="AL119" s="26">
        <v>665.77</v>
      </c>
      <c r="AM119" s="26">
        <v>1052.4100000000001</v>
      </c>
      <c r="AN119" s="26">
        <v>650.86</v>
      </c>
      <c r="AO119" s="26">
        <v>269.54000000000002</v>
      </c>
      <c r="AP119" s="26">
        <v>495.09</v>
      </c>
      <c r="AQ119" s="26">
        <v>223.79</v>
      </c>
      <c r="AR119" s="26">
        <v>752.79</v>
      </c>
      <c r="AS119" s="26">
        <v>587.01</v>
      </c>
      <c r="AT119" s="26">
        <v>727.5</v>
      </c>
      <c r="AU119" s="26">
        <v>1075.92</v>
      </c>
      <c r="AV119" s="26">
        <v>332.72</v>
      </c>
      <c r="AW119" s="26">
        <v>524.74</v>
      </c>
      <c r="AX119" s="26">
        <v>3549.01</v>
      </c>
      <c r="AY119" s="26">
        <v>1.59</v>
      </c>
      <c r="AZ119" s="26">
        <v>1402.55</v>
      </c>
      <c r="BA119" s="26">
        <v>718.69</v>
      </c>
      <c r="BB119" s="26">
        <v>504.73</v>
      </c>
      <c r="BC119" s="26">
        <v>262.55</v>
      </c>
      <c r="BD119" s="26">
        <v>0.86</v>
      </c>
      <c r="BE119" s="26">
        <v>0.2</v>
      </c>
      <c r="BF119" s="26">
        <v>0.21</v>
      </c>
      <c r="BG119" s="26">
        <v>0.54</v>
      </c>
      <c r="BH119" s="26">
        <v>0.69</v>
      </c>
      <c r="BI119" s="26">
        <v>2.14</v>
      </c>
      <c r="BJ119" s="26">
        <v>0.04</v>
      </c>
      <c r="BK119" s="26">
        <v>6.82</v>
      </c>
      <c r="BL119" s="26">
        <v>0.01</v>
      </c>
      <c r="BM119" s="26">
        <v>2.12</v>
      </c>
      <c r="BN119" s="26">
        <v>0.03</v>
      </c>
      <c r="BO119" s="26">
        <v>0.04</v>
      </c>
      <c r="BP119" s="26">
        <v>0</v>
      </c>
      <c r="BQ119" s="26">
        <v>0.13</v>
      </c>
      <c r="BR119" s="26">
        <v>0.74</v>
      </c>
      <c r="BS119" s="26">
        <v>7.16</v>
      </c>
      <c r="BT119" s="26">
        <v>0</v>
      </c>
      <c r="BU119" s="26">
        <v>0</v>
      </c>
      <c r="BV119" s="26">
        <v>4.1500000000000004</v>
      </c>
      <c r="BW119" s="26">
        <v>0.04</v>
      </c>
      <c r="BX119" s="26">
        <v>0</v>
      </c>
      <c r="BY119" s="26">
        <v>0</v>
      </c>
      <c r="BZ119" s="26">
        <v>0</v>
      </c>
      <c r="CA119" s="26">
        <v>0</v>
      </c>
      <c r="CB119" s="26">
        <v>1141.67</v>
      </c>
      <c r="CC119" s="13"/>
      <c r="CD119" s="13"/>
      <c r="CE119" s="26">
        <v>650.74</v>
      </c>
      <c r="CG119" s="26">
        <v>4</v>
      </c>
      <c r="CH119" s="26">
        <v>4</v>
      </c>
      <c r="CI119" s="26">
        <v>4</v>
      </c>
      <c r="CJ119" s="26">
        <v>400</v>
      </c>
      <c r="CK119" s="26">
        <v>182</v>
      </c>
      <c r="CL119" s="26">
        <v>291</v>
      </c>
      <c r="CM119" s="26">
        <v>0.6</v>
      </c>
      <c r="CN119" s="26">
        <v>0.6</v>
      </c>
      <c r="CO119" s="26">
        <v>0.6</v>
      </c>
      <c r="CP119" s="26">
        <v>26.28</v>
      </c>
      <c r="CQ119" s="26">
        <v>3.59</v>
      </c>
    </row>
    <row r="120" spans="1:95" x14ac:dyDescent="0.3">
      <c r="C120" s="49" t="s">
        <v>253</v>
      </c>
      <c r="D120" s="48"/>
      <c r="E120" s="48"/>
      <c r="F120" s="48"/>
      <c r="G120" s="48"/>
      <c r="H120" s="48"/>
      <c r="I120" s="48"/>
    </row>
    <row r="121" spans="1:95" x14ac:dyDescent="0.3">
      <c r="C121" s="48"/>
      <c r="D121" s="48"/>
      <c r="E121" s="48"/>
      <c r="F121" s="48"/>
      <c r="G121" s="48"/>
      <c r="H121" s="48"/>
      <c r="I121" s="48"/>
    </row>
    <row r="122" spans="1:95" x14ac:dyDescent="0.3">
      <c r="C122" s="48"/>
      <c r="D122" s="48"/>
      <c r="E122" s="48"/>
      <c r="F122" s="48"/>
      <c r="G122" s="48"/>
      <c r="H122" s="48"/>
      <c r="I122" s="48"/>
    </row>
    <row r="124" spans="1:95" x14ac:dyDescent="0.3">
      <c r="A124" s="37" t="s">
        <v>93</v>
      </c>
      <c r="B124" s="36" t="s">
        <v>94</v>
      </c>
      <c r="C124" s="36" t="s">
        <v>73</v>
      </c>
      <c r="D124" s="39" t="s">
        <v>0</v>
      </c>
      <c r="E124" s="40"/>
      <c r="F124" s="39" t="s">
        <v>1</v>
      </c>
      <c r="G124" s="40"/>
      <c r="H124" s="36" t="s">
        <v>74</v>
      </c>
      <c r="I124" s="36" t="s">
        <v>95</v>
      </c>
    </row>
    <row r="125" spans="1:95" x14ac:dyDescent="0.3">
      <c r="A125" s="38"/>
      <c r="B125" s="36"/>
      <c r="C125" s="36"/>
      <c r="D125" s="41"/>
      <c r="E125" s="42"/>
      <c r="F125" s="41"/>
      <c r="G125" s="42"/>
      <c r="H125" s="36"/>
      <c r="I125" s="36"/>
    </row>
    <row r="126" spans="1:95" x14ac:dyDescent="0.3">
      <c r="B126" s="16" t="s">
        <v>98</v>
      </c>
    </row>
    <row r="127" spans="1:95" s="22" customFormat="1" x14ac:dyDescent="0.3">
      <c r="A127" s="31" t="s">
        <v>176</v>
      </c>
      <c r="B127" s="20" t="s">
        <v>99</v>
      </c>
      <c r="C127" s="21" t="str">
        <f>"35,0"</f>
        <v>35,0</v>
      </c>
      <c r="D127" s="21">
        <v>2.77</v>
      </c>
      <c r="E127" s="21">
        <v>0</v>
      </c>
      <c r="F127" s="21">
        <v>0.35</v>
      </c>
      <c r="G127" s="21">
        <v>0</v>
      </c>
      <c r="H127" s="21">
        <v>18.059999999999999</v>
      </c>
      <c r="I127" s="21">
        <v>85.924999999999997</v>
      </c>
      <c r="J127" s="21">
        <v>7.0000000000000007E-2</v>
      </c>
      <c r="K127" s="21">
        <v>0</v>
      </c>
      <c r="L127" s="21">
        <v>7.0000000000000007E-2</v>
      </c>
      <c r="M127" s="21">
        <v>0</v>
      </c>
      <c r="N127" s="21">
        <v>0.74</v>
      </c>
      <c r="O127" s="21">
        <v>16.170000000000002</v>
      </c>
      <c r="P127" s="21">
        <v>1.1599999999999999</v>
      </c>
      <c r="Q127" s="21">
        <v>0</v>
      </c>
      <c r="R127" s="21">
        <v>0</v>
      </c>
      <c r="S127" s="21">
        <v>0.11</v>
      </c>
      <c r="T127" s="21">
        <v>0.53</v>
      </c>
      <c r="U127" s="21">
        <v>0</v>
      </c>
      <c r="V127" s="21">
        <v>46.55</v>
      </c>
      <c r="W127" s="21">
        <v>8.0500000000000007</v>
      </c>
      <c r="X127" s="21">
        <v>11.55</v>
      </c>
      <c r="Y127" s="21">
        <v>30.45</v>
      </c>
      <c r="Z127" s="21">
        <v>0.7</v>
      </c>
      <c r="AA127" s="21">
        <v>0</v>
      </c>
      <c r="AB127" s="21">
        <v>0</v>
      </c>
      <c r="AC127" s="21">
        <v>0</v>
      </c>
      <c r="AD127" s="21">
        <v>0.46</v>
      </c>
      <c r="AE127" s="21">
        <v>0.06</v>
      </c>
      <c r="AF127" s="21">
        <v>0.02</v>
      </c>
      <c r="AG127" s="21">
        <v>0.56000000000000005</v>
      </c>
      <c r="AH127" s="21">
        <v>1.0900000000000001</v>
      </c>
      <c r="AI127" s="21">
        <v>0</v>
      </c>
      <c r="AJ127" s="22">
        <v>0</v>
      </c>
      <c r="AK127" s="22">
        <v>0</v>
      </c>
      <c r="AL127" s="22">
        <v>0</v>
      </c>
      <c r="AM127" s="22">
        <v>0</v>
      </c>
      <c r="AN127" s="22">
        <v>0</v>
      </c>
      <c r="AO127" s="22">
        <v>0</v>
      </c>
      <c r="AP127" s="22">
        <v>0</v>
      </c>
      <c r="AQ127" s="22">
        <v>0</v>
      </c>
      <c r="AR127" s="22">
        <v>0</v>
      </c>
      <c r="AS127" s="22">
        <v>0</v>
      </c>
      <c r="AT127" s="22">
        <v>0</v>
      </c>
      <c r="AU127" s="22">
        <v>0</v>
      </c>
      <c r="AV127" s="22">
        <v>0</v>
      </c>
      <c r="AW127" s="22">
        <v>0</v>
      </c>
      <c r="AX127" s="22">
        <v>0</v>
      </c>
      <c r="AY127" s="22">
        <v>0</v>
      </c>
      <c r="AZ127" s="22">
        <v>0</v>
      </c>
      <c r="BA127" s="22">
        <v>0</v>
      </c>
      <c r="BB127" s="22">
        <v>0</v>
      </c>
      <c r="BC127" s="22">
        <v>0</v>
      </c>
      <c r="BD127" s="22">
        <v>0</v>
      </c>
      <c r="BE127" s="22">
        <v>0</v>
      </c>
      <c r="BF127" s="22">
        <v>0</v>
      </c>
      <c r="BG127" s="22">
        <v>0</v>
      </c>
      <c r="BH127" s="22">
        <v>0</v>
      </c>
      <c r="BI127" s="22">
        <v>0</v>
      </c>
      <c r="BJ127" s="22">
        <v>0</v>
      </c>
      <c r="BK127" s="22">
        <v>0</v>
      </c>
      <c r="BL127" s="22">
        <v>0</v>
      </c>
      <c r="BM127" s="22">
        <v>0</v>
      </c>
      <c r="BN127" s="22">
        <v>0</v>
      </c>
      <c r="BO127" s="22">
        <v>0</v>
      </c>
      <c r="BP127" s="22">
        <v>0</v>
      </c>
      <c r="BQ127" s="22">
        <v>0</v>
      </c>
      <c r="BR127" s="22">
        <v>0</v>
      </c>
      <c r="BS127" s="22">
        <v>0</v>
      </c>
      <c r="BT127" s="22">
        <v>0</v>
      </c>
      <c r="BU127" s="22">
        <v>0</v>
      </c>
      <c r="BV127" s="22">
        <v>0</v>
      </c>
      <c r="BW127" s="22">
        <v>0</v>
      </c>
      <c r="BX127" s="22">
        <v>0</v>
      </c>
      <c r="BY127" s="22">
        <v>0</v>
      </c>
      <c r="BZ127" s="22">
        <v>0</v>
      </c>
      <c r="CA127" s="22">
        <v>0</v>
      </c>
      <c r="CB127" s="22">
        <v>13.2</v>
      </c>
      <c r="CC127" s="23"/>
      <c r="CD127" s="23"/>
      <c r="CE127" s="22">
        <v>0</v>
      </c>
      <c r="CG127" s="22">
        <v>0</v>
      </c>
      <c r="CH127" s="22">
        <v>0</v>
      </c>
      <c r="CI127" s="22">
        <v>0</v>
      </c>
      <c r="CJ127" s="22">
        <v>0</v>
      </c>
      <c r="CK127" s="22">
        <v>0</v>
      </c>
      <c r="CL127" s="22">
        <v>0</v>
      </c>
      <c r="CM127" s="22">
        <v>0</v>
      </c>
      <c r="CN127" s="22">
        <v>0</v>
      </c>
      <c r="CO127" s="22">
        <v>0</v>
      </c>
      <c r="CP127" s="22">
        <v>0</v>
      </c>
      <c r="CQ127" s="22">
        <v>0</v>
      </c>
    </row>
    <row r="128" spans="1:95" s="22" customFormat="1" x14ac:dyDescent="0.3">
      <c r="A128" s="31" t="s">
        <v>177</v>
      </c>
      <c r="B128" s="20" t="s">
        <v>100</v>
      </c>
      <c r="C128" s="21" t="str">
        <f>"5,0"</f>
        <v>5,0</v>
      </c>
      <c r="D128" s="21">
        <v>0.03</v>
      </c>
      <c r="E128" s="21">
        <v>0.03</v>
      </c>
      <c r="F128" s="21">
        <v>4.13</v>
      </c>
      <c r="G128" s="21">
        <v>0</v>
      </c>
      <c r="H128" s="21">
        <v>0.04</v>
      </c>
      <c r="I128" s="21">
        <v>37.377000000000002</v>
      </c>
      <c r="J128" s="21">
        <v>2.68</v>
      </c>
      <c r="K128" s="21">
        <v>0.13</v>
      </c>
      <c r="L128" s="21">
        <v>2.68</v>
      </c>
      <c r="M128" s="21">
        <v>0</v>
      </c>
      <c r="N128" s="21">
        <v>0.04</v>
      </c>
      <c r="O128" s="21">
        <v>0</v>
      </c>
      <c r="P128" s="21">
        <v>0</v>
      </c>
      <c r="Q128" s="21">
        <v>0</v>
      </c>
      <c r="R128" s="21">
        <v>0</v>
      </c>
      <c r="S128" s="21">
        <v>0</v>
      </c>
      <c r="T128" s="21">
        <v>0.01</v>
      </c>
      <c r="U128" s="21">
        <v>0</v>
      </c>
      <c r="V128" s="21">
        <v>0.75</v>
      </c>
      <c r="W128" s="21">
        <v>0.6</v>
      </c>
      <c r="X128" s="21">
        <v>0</v>
      </c>
      <c r="Y128" s="21">
        <v>0.95</v>
      </c>
      <c r="Z128" s="21">
        <v>0.01</v>
      </c>
      <c r="AA128" s="21">
        <v>29.5</v>
      </c>
      <c r="AB128" s="21">
        <v>19</v>
      </c>
      <c r="AC128" s="21">
        <v>32.65</v>
      </c>
      <c r="AD128" s="21">
        <v>0.05</v>
      </c>
      <c r="AE128" s="21">
        <v>0</v>
      </c>
      <c r="AF128" s="21">
        <v>0.01</v>
      </c>
      <c r="AG128" s="21">
        <v>0</v>
      </c>
      <c r="AH128" s="21">
        <v>0.01</v>
      </c>
      <c r="AI128" s="21">
        <v>0</v>
      </c>
      <c r="AJ128" s="22">
        <v>0</v>
      </c>
      <c r="AK128" s="22">
        <v>1.3</v>
      </c>
      <c r="AL128" s="22">
        <v>1.25</v>
      </c>
      <c r="AM128" s="22">
        <v>2.35</v>
      </c>
      <c r="AN128" s="22">
        <v>1.4</v>
      </c>
      <c r="AO128" s="22">
        <v>0.55000000000000004</v>
      </c>
      <c r="AP128" s="22">
        <v>1.5</v>
      </c>
      <c r="AQ128" s="22">
        <v>1.35</v>
      </c>
      <c r="AR128" s="22">
        <v>1.3</v>
      </c>
      <c r="AS128" s="22">
        <v>1.1000000000000001</v>
      </c>
      <c r="AT128" s="22">
        <v>0.8</v>
      </c>
      <c r="AU128" s="22">
        <v>1.8</v>
      </c>
      <c r="AV128" s="22">
        <v>1.1000000000000001</v>
      </c>
      <c r="AW128" s="22">
        <v>0.75</v>
      </c>
      <c r="AX128" s="22">
        <v>4.45</v>
      </c>
      <c r="AY128" s="22">
        <v>0</v>
      </c>
      <c r="AZ128" s="22">
        <v>1.5</v>
      </c>
      <c r="BA128" s="22">
        <v>1.7</v>
      </c>
      <c r="BB128" s="22">
        <v>1.3</v>
      </c>
      <c r="BC128" s="22">
        <v>0.3</v>
      </c>
      <c r="BD128" s="22">
        <v>0.19</v>
      </c>
      <c r="BE128" s="22">
        <v>0.04</v>
      </c>
      <c r="BF128" s="22">
        <v>0.04</v>
      </c>
      <c r="BG128" s="22">
        <v>0.09</v>
      </c>
      <c r="BH128" s="22">
        <v>0.12</v>
      </c>
      <c r="BI128" s="22">
        <v>0.39</v>
      </c>
      <c r="BJ128" s="22">
        <v>0</v>
      </c>
      <c r="BK128" s="22">
        <v>1.23</v>
      </c>
      <c r="BL128" s="22">
        <v>0</v>
      </c>
      <c r="BM128" s="22">
        <v>0.38</v>
      </c>
      <c r="BN128" s="22">
        <v>0</v>
      </c>
      <c r="BO128" s="22">
        <v>0</v>
      </c>
      <c r="BP128" s="22">
        <v>0</v>
      </c>
      <c r="BQ128" s="22">
        <v>0</v>
      </c>
      <c r="BR128" s="22">
        <v>0.14000000000000001</v>
      </c>
      <c r="BS128" s="22">
        <v>1.1399999999999999</v>
      </c>
      <c r="BT128" s="22">
        <v>0</v>
      </c>
      <c r="BU128" s="22">
        <v>0</v>
      </c>
      <c r="BV128" s="22">
        <v>0.04</v>
      </c>
      <c r="BW128" s="22">
        <v>0</v>
      </c>
      <c r="BX128" s="22">
        <v>0</v>
      </c>
      <c r="BY128" s="22">
        <v>0</v>
      </c>
      <c r="BZ128" s="22">
        <v>0</v>
      </c>
      <c r="CA128" s="22">
        <v>0</v>
      </c>
      <c r="CB128" s="22">
        <v>0.8</v>
      </c>
      <c r="CC128" s="23"/>
      <c r="CD128" s="23"/>
      <c r="CE128" s="22">
        <v>32.67</v>
      </c>
      <c r="CG128" s="22">
        <v>0</v>
      </c>
      <c r="CH128" s="22">
        <v>0</v>
      </c>
      <c r="CI128" s="22">
        <v>0</v>
      </c>
      <c r="CJ128" s="22">
        <v>0</v>
      </c>
      <c r="CK128" s="22">
        <v>0</v>
      </c>
      <c r="CL128" s="22">
        <v>0</v>
      </c>
      <c r="CM128" s="22">
        <v>0</v>
      </c>
      <c r="CN128" s="22">
        <v>0</v>
      </c>
      <c r="CO128" s="22">
        <v>0</v>
      </c>
      <c r="CP128" s="22">
        <v>0</v>
      </c>
      <c r="CQ128" s="22">
        <v>0</v>
      </c>
    </row>
    <row r="129" spans="1:95" s="22" customFormat="1" ht="31.2" x14ac:dyDescent="0.3">
      <c r="A129" s="31" t="s">
        <v>220</v>
      </c>
      <c r="B129" s="20" t="s">
        <v>141</v>
      </c>
      <c r="C129" s="21" t="str">
        <f>"180,0/5,0"</f>
        <v>180,0/5,0</v>
      </c>
      <c r="D129" s="21">
        <v>6.68</v>
      </c>
      <c r="E129" s="21">
        <v>2.63</v>
      </c>
      <c r="F129" s="21">
        <v>11.65</v>
      </c>
      <c r="G129" s="21">
        <v>0</v>
      </c>
      <c r="H129" s="21">
        <v>34.119999999999997</v>
      </c>
      <c r="I129" s="21">
        <v>258.5639256</v>
      </c>
      <c r="J129" s="21">
        <v>5.36</v>
      </c>
      <c r="K129" s="21">
        <v>0.25</v>
      </c>
      <c r="L129" s="21">
        <v>0</v>
      </c>
      <c r="M129" s="21">
        <v>0</v>
      </c>
      <c r="N129" s="21">
        <v>32.61</v>
      </c>
      <c r="O129" s="21">
        <v>0</v>
      </c>
      <c r="P129" s="21">
        <v>1.5</v>
      </c>
      <c r="Q129" s="21">
        <v>0</v>
      </c>
      <c r="R129" s="21">
        <v>0</v>
      </c>
      <c r="S129" s="21">
        <v>0</v>
      </c>
      <c r="T129" s="21">
        <v>1.7</v>
      </c>
      <c r="U129" s="21">
        <v>321.56</v>
      </c>
      <c r="V129" s="21">
        <v>214.75</v>
      </c>
      <c r="W129" s="21">
        <v>123.41</v>
      </c>
      <c r="X129" s="21">
        <v>32.729999999999997</v>
      </c>
      <c r="Y129" s="21">
        <v>165.57</v>
      </c>
      <c r="Z129" s="21">
        <v>1.68</v>
      </c>
      <c r="AA129" s="21">
        <v>86.21</v>
      </c>
      <c r="AB129" s="21">
        <v>50.53</v>
      </c>
      <c r="AC129" s="21">
        <v>65.3</v>
      </c>
      <c r="AD129" s="21">
        <v>0.1</v>
      </c>
      <c r="AE129" s="21">
        <v>0.12</v>
      </c>
      <c r="AF129" s="21">
        <v>0.16</v>
      </c>
      <c r="AG129" s="21">
        <v>0.51</v>
      </c>
      <c r="AH129" s="21">
        <v>0.02</v>
      </c>
      <c r="AI129" s="21">
        <v>0.47</v>
      </c>
      <c r="AJ129" s="22">
        <v>0</v>
      </c>
      <c r="AK129" s="22">
        <v>2.5499999999999998</v>
      </c>
      <c r="AL129" s="22">
        <v>2.4500000000000002</v>
      </c>
      <c r="AM129" s="22">
        <v>4.6100000000000003</v>
      </c>
      <c r="AN129" s="22">
        <v>2.74</v>
      </c>
      <c r="AO129" s="22">
        <v>1.08</v>
      </c>
      <c r="AP129" s="22">
        <v>2.94</v>
      </c>
      <c r="AQ129" s="22">
        <v>2.65</v>
      </c>
      <c r="AR129" s="22">
        <v>2.5499999999999998</v>
      </c>
      <c r="AS129" s="22">
        <v>2.16</v>
      </c>
      <c r="AT129" s="22">
        <v>1.57</v>
      </c>
      <c r="AU129" s="22">
        <v>3.53</v>
      </c>
      <c r="AV129" s="22">
        <v>2.16</v>
      </c>
      <c r="AW129" s="22">
        <v>1.47</v>
      </c>
      <c r="AX129" s="22">
        <v>8.7200000000000006</v>
      </c>
      <c r="AY129" s="22">
        <v>0</v>
      </c>
      <c r="AZ129" s="22">
        <v>2.94</v>
      </c>
      <c r="BA129" s="22">
        <v>3.33</v>
      </c>
      <c r="BB129" s="22">
        <v>2.5499999999999998</v>
      </c>
      <c r="BC129" s="22">
        <v>0.59</v>
      </c>
      <c r="BD129" s="22">
        <v>0.37</v>
      </c>
      <c r="BE129" s="22">
        <v>0.08</v>
      </c>
      <c r="BF129" s="22">
        <v>7.0000000000000007E-2</v>
      </c>
      <c r="BG129" s="22">
        <v>0.19</v>
      </c>
      <c r="BH129" s="22">
        <v>0.24</v>
      </c>
      <c r="BI129" s="22">
        <v>0.77</v>
      </c>
      <c r="BJ129" s="22">
        <v>0</v>
      </c>
      <c r="BK129" s="22">
        <v>2.41</v>
      </c>
      <c r="BL129" s="22">
        <v>0</v>
      </c>
      <c r="BM129" s="22">
        <v>0.74</v>
      </c>
      <c r="BN129" s="22">
        <v>0</v>
      </c>
      <c r="BO129" s="22">
        <v>0</v>
      </c>
      <c r="BP129" s="22">
        <v>0</v>
      </c>
      <c r="BQ129" s="22">
        <v>0.08</v>
      </c>
      <c r="BR129" s="22">
        <v>0.28000000000000003</v>
      </c>
      <c r="BS129" s="22">
        <v>2.23</v>
      </c>
      <c r="BT129" s="22">
        <v>0</v>
      </c>
      <c r="BU129" s="22">
        <v>0</v>
      </c>
      <c r="BV129" s="22">
        <v>0.08</v>
      </c>
      <c r="BW129" s="22">
        <v>0.01</v>
      </c>
      <c r="BX129" s="22">
        <v>0</v>
      </c>
      <c r="BY129" s="22">
        <v>0</v>
      </c>
      <c r="BZ129" s="22">
        <v>0</v>
      </c>
      <c r="CA129" s="22">
        <v>0</v>
      </c>
      <c r="CB129" s="22">
        <v>1.6</v>
      </c>
      <c r="CC129" s="23"/>
      <c r="CD129" s="23"/>
      <c r="CE129" s="22">
        <v>94.63</v>
      </c>
      <c r="CG129" s="22">
        <v>0</v>
      </c>
      <c r="CH129" s="22">
        <v>0</v>
      </c>
      <c r="CI129" s="22">
        <v>0</v>
      </c>
      <c r="CJ129" s="22">
        <v>0</v>
      </c>
      <c r="CK129" s="22">
        <v>0</v>
      </c>
      <c r="CL129" s="22">
        <v>0</v>
      </c>
      <c r="CM129" s="22">
        <v>0</v>
      </c>
      <c r="CN129" s="22">
        <v>0</v>
      </c>
      <c r="CO129" s="22">
        <v>0</v>
      </c>
      <c r="CP129" s="22">
        <v>4.54</v>
      </c>
      <c r="CQ129" s="22">
        <v>0.72</v>
      </c>
    </row>
    <row r="130" spans="1:95" s="15" customFormat="1" x14ac:dyDescent="0.3">
      <c r="A130" s="32" t="s">
        <v>219</v>
      </c>
      <c r="B130" s="17" t="s">
        <v>140</v>
      </c>
      <c r="C130" s="18" t="str">
        <f>"180,0"</f>
        <v>180,0</v>
      </c>
      <c r="D130" s="18">
        <v>1.4</v>
      </c>
      <c r="E130" s="18">
        <v>1.31</v>
      </c>
      <c r="F130" s="18">
        <v>1.31</v>
      </c>
      <c r="G130" s="18">
        <v>0</v>
      </c>
      <c r="H130" s="18">
        <v>10.220000000000001</v>
      </c>
      <c r="I130" s="18">
        <v>56.165022</v>
      </c>
      <c r="J130" s="18">
        <v>0.9</v>
      </c>
      <c r="K130" s="18">
        <v>0</v>
      </c>
      <c r="L130" s="18">
        <v>0.9</v>
      </c>
      <c r="M130" s="18">
        <v>0</v>
      </c>
      <c r="N130" s="18">
        <v>10.130000000000001</v>
      </c>
      <c r="O130" s="18">
        <v>0</v>
      </c>
      <c r="P130" s="18">
        <v>0.09</v>
      </c>
      <c r="Q130" s="18">
        <v>0</v>
      </c>
      <c r="R130" s="18">
        <v>0</v>
      </c>
      <c r="S130" s="18">
        <v>0.05</v>
      </c>
      <c r="T130" s="18">
        <v>0.37</v>
      </c>
      <c r="U130" s="18">
        <v>22.59</v>
      </c>
      <c r="V130" s="18">
        <v>58.05</v>
      </c>
      <c r="W130" s="18">
        <v>47.76</v>
      </c>
      <c r="X130" s="18">
        <v>5.48</v>
      </c>
      <c r="Y130" s="18">
        <v>35.24</v>
      </c>
      <c r="Z130" s="18">
        <v>0.06</v>
      </c>
      <c r="AA130" s="18">
        <v>5.4</v>
      </c>
      <c r="AB130" s="18">
        <v>3.6</v>
      </c>
      <c r="AC130" s="18">
        <v>9.9</v>
      </c>
      <c r="AD130" s="18">
        <v>0</v>
      </c>
      <c r="AE130" s="18">
        <v>0.01</v>
      </c>
      <c r="AF130" s="18">
        <v>0.05</v>
      </c>
      <c r="AG130" s="18">
        <v>0.04</v>
      </c>
      <c r="AH130" s="18">
        <v>0.36</v>
      </c>
      <c r="AI130" s="18">
        <v>0.23</v>
      </c>
      <c r="AJ130" s="15">
        <v>0</v>
      </c>
      <c r="AK130" s="15">
        <v>0</v>
      </c>
      <c r="AL130" s="15">
        <v>0</v>
      </c>
      <c r="AM130" s="15">
        <v>0</v>
      </c>
      <c r="AN130" s="15">
        <v>0</v>
      </c>
      <c r="AO130" s="15">
        <v>0</v>
      </c>
      <c r="AP130" s="15">
        <v>0</v>
      </c>
      <c r="AQ130" s="15">
        <v>0</v>
      </c>
      <c r="AR130" s="15">
        <v>0</v>
      </c>
      <c r="AS130" s="15">
        <v>0</v>
      </c>
      <c r="AT130" s="15">
        <v>0</v>
      </c>
      <c r="AU130" s="15">
        <v>0</v>
      </c>
      <c r="AV130" s="15">
        <v>0</v>
      </c>
      <c r="AW130" s="15">
        <v>0</v>
      </c>
      <c r="AX130" s="15">
        <v>0</v>
      </c>
      <c r="AY130" s="15">
        <v>0</v>
      </c>
      <c r="AZ130" s="15">
        <v>0</v>
      </c>
      <c r="BA130" s="15">
        <v>0</v>
      </c>
      <c r="BB130" s="15">
        <v>0</v>
      </c>
      <c r="BC130" s="15">
        <v>0</v>
      </c>
      <c r="BD130" s="15">
        <v>0</v>
      </c>
      <c r="BE130" s="15">
        <v>0</v>
      </c>
      <c r="BF130" s="15">
        <v>0</v>
      </c>
      <c r="BG130" s="15">
        <v>0</v>
      </c>
      <c r="BH130" s="15">
        <v>0</v>
      </c>
      <c r="BI130" s="15">
        <v>0</v>
      </c>
      <c r="BJ130" s="15">
        <v>0</v>
      </c>
      <c r="BK130" s="15">
        <v>0</v>
      </c>
      <c r="BL130" s="15">
        <v>0</v>
      </c>
      <c r="BM130" s="15">
        <v>0</v>
      </c>
      <c r="BN130" s="15">
        <v>0</v>
      </c>
      <c r="BO130" s="15">
        <v>0</v>
      </c>
      <c r="BP130" s="15">
        <v>0</v>
      </c>
      <c r="BQ130" s="15">
        <v>0</v>
      </c>
      <c r="BR130" s="15">
        <v>0</v>
      </c>
      <c r="BS130" s="15">
        <v>0</v>
      </c>
      <c r="BT130" s="15">
        <v>0</v>
      </c>
      <c r="BU130" s="15">
        <v>0</v>
      </c>
      <c r="BV130" s="15">
        <v>0</v>
      </c>
      <c r="BW130" s="15">
        <v>0</v>
      </c>
      <c r="BX130" s="15">
        <v>0</v>
      </c>
      <c r="BY130" s="15">
        <v>0</v>
      </c>
      <c r="BZ130" s="15">
        <v>0</v>
      </c>
      <c r="CA130" s="15">
        <v>0</v>
      </c>
      <c r="CB130" s="15">
        <v>165.87</v>
      </c>
      <c r="CC130" s="19"/>
      <c r="CD130" s="19"/>
      <c r="CE130" s="15">
        <v>6</v>
      </c>
      <c r="CG130" s="15">
        <v>0</v>
      </c>
      <c r="CH130" s="15">
        <v>0</v>
      </c>
      <c r="CI130" s="15">
        <v>0</v>
      </c>
      <c r="CJ130" s="15">
        <v>0</v>
      </c>
      <c r="CK130" s="15">
        <v>0</v>
      </c>
      <c r="CL130" s="15">
        <v>0</v>
      </c>
      <c r="CM130" s="15">
        <v>0</v>
      </c>
      <c r="CN130" s="15">
        <v>0</v>
      </c>
      <c r="CO130" s="15">
        <v>0</v>
      </c>
      <c r="CP130" s="15">
        <v>9</v>
      </c>
      <c r="CQ130" s="15">
        <v>0</v>
      </c>
    </row>
    <row r="131" spans="1:95" s="26" customFormat="1" x14ac:dyDescent="0.3">
      <c r="A131" s="33"/>
      <c r="B131" s="24" t="s">
        <v>103</v>
      </c>
      <c r="C131" s="25"/>
      <c r="D131" s="25">
        <v>10.87</v>
      </c>
      <c r="E131" s="25">
        <v>3.96</v>
      </c>
      <c r="F131" s="25">
        <v>17.440000000000001</v>
      </c>
      <c r="G131" s="25">
        <v>0</v>
      </c>
      <c r="H131" s="25">
        <v>62.44</v>
      </c>
      <c r="I131" s="25">
        <v>438.03</v>
      </c>
      <c r="J131" s="25">
        <v>9.01</v>
      </c>
      <c r="K131" s="25">
        <v>0.38</v>
      </c>
      <c r="L131" s="25">
        <v>3.65</v>
      </c>
      <c r="M131" s="25">
        <v>0</v>
      </c>
      <c r="N131" s="25">
        <v>43.52</v>
      </c>
      <c r="O131" s="25">
        <v>16.170000000000002</v>
      </c>
      <c r="P131" s="25">
        <v>2.75</v>
      </c>
      <c r="Q131" s="25">
        <v>0</v>
      </c>
      <c r="R131" s="25">
        <v>0</v>
      </c>
      <c r="S131" s="25">
        <v>0.15</v>
      </c>
      <c r="T131" s="25">
        <v>2.61</v>
      </c>
      <c r="U131" s="25">
        <v>344.15</v>
      </c>
      <c r="V131" s="25">
        <v>320.11</v>
      </c>
      <c r="W131" s="25">
        <v>179.82</v>
      </c>
      <c r="X131" s="25">
        <v>49.76</v>
      </c>
      <c r="Y131" s="25">
        <v>232.2</v>
      </c>
      <c r="Z131" s="25">
        <v>2.4500000000000002</v>
      </c>
      <c r="AA131" s="25">
        <v>121.11</v>
      </c>
      <c r="AB131" s="25">
        <v>73.13</v>
      </c>
      <c r="AC131" s="25">
        <v>107.85</v>
      </c>
      <c r="AD131" s="25">
        <v>0.61</v>
      </c>
      <c r="AE131" s="25">
        <v>0.19</v>
      </c>
      <c r="AF131" s="25">
        <v>0.24</v>
      </c>
      <c r="AG131" s="25">
        <v>1.1000000000000001</v>
      </c>
      <c r="AH131" s="25">
        <v>1.48</v>
      </c>
      <c r="AI131" s="25">
        <v>0.71</v>
      </c>
      <c r="AJ131" s="26">
        <v>0</v>
      </c>
      <c r="AK131" s="26">
        <v>3.85</v>
      </c>
      <c r="AL131" s="26">
        <v>3.7</v>
      </c>
      <c r="AM131" s="26">
        <v>6.96</v>
      </c>
      <c r="AN131" s="26">
        <v>4.1399999999999997</v>
      </c>
      <c r="AO131" s="26">
        <v>1.63</v>
      </c>
      <c r="AP131" s="26">
        <v>4.4400000000000004</v>
      </c>
      <c r="AQ131" s="26">
        <v>4</v>
      </c>
      <c r="AR131" s="26">
        <v>3.85</v>
      </c>
      <c r="AS131" s="26">
        <v>3.26</v>
      </c>
      <c r="AT131" s="26">
        <v>2.37</v>
      </c>
      <c r="AU131" s="26">
        <v>5.33</v>
      </c>
      <c r="AV131" s="26">
        <v>3.26</v>
      </c>
      <c r="AW131" s="26">
        <v>2.2200000000000002</v>
      </c>
      <c r="AX131" s="26">
        <v>13.17</v>
      </c>
      <c r="AY131" s="26">
        <v>0</v>
      </c>
      <c r="AZ131" s="26">
        <v>4.4400000000000004</v>
      </c>
      <c r="BA131" s="26">
        <v>5.03</v>
      </c>
      <c r="BB131" s="26">
        <v>3.85</v>
      </c>
      <c r="BC131" s="26">
        <v>0.89</v>
      </c>
      <c r="BD131" s="26">
        <v>0.55000000000000004</v>
      </c>
      <c r="BE131" s="26">
        <v>0.12</v>
      </c>
      <c r="BF131" s="26">
        <v>0.11</v>
      </c>
      <c r="BG131" s="26">
        <v>0.28000000000000003</v>
      </c>
      <c r="BH131" s="26">
        <v>0.36</v>
      </c>
      <c r="BI131" s="26">
        <v>1.1599999999999999</v>
      </c>
      <c r="BJ131" s="26">
        <v>0</v>
      </c>
      <c r="BK131" s="26">
        <v>3.64</v>
      </c>
      <c r="BL131" s="26">
        <v>0</v>
      </c>
      <c r="BM131" s="26">
        <v>1.1100000000000001</v>
      </c>
      <c r="BN131" s="26">
        <v>0</v>
      </c>
      <c r="BO131" s="26">
        <v>0</v>
      </c>
      <c r="BP131" s="26">
        <v>0</v>
      </c>
      <c r="BQ131" s="26">
        <v>0.08</v>
      </c>
      <c r="BR131" s="26">
        <v>0.42</v>
      </c>
      <c r="BS131" s="26">
        <v>3.36</v>
      </c>
      <c r="BT131" s="26">
        <v>0</v>
      </c>
      <c r="BU131" s="26">
        <v>0</v>
      </c>
      <c r="BV131" s="26">
        <v>0.12</v>
      </c>
      <c r="BW131" s="26">
        <v>0.01</v>
      </c>
      <c r="BX131" s="26">
        <v>0</v>
      </c>
      <c r="BY131" s="26">
        <v>0</v>
      </c>
      <c r="BZ131" s="26">
        <v>0</v>
      </c>
      <c r="CA131" s="26">
        <v>0</v>
      </c>
      <c r="CB131" s="26">
        <v>181.46</v>
      </c>
      <c r="CC131" s="13"/>
      <c r="CD131" s="13" t="e">
        <f>$I$131/$I$149*100</f>
        <v>#DIV/0!</v>
      </c>
      <c r="CE131" s="26">
        <v>133.30000000000001</v>
      </c>
      <c r="CG131" s="26">
        <v>0</v>
      </c>
      <c r="CH131" s="26">
        <v>0</v>
      </c>
      <c r="CI131" s="26">
        <v>0</v>
      </c>
      <c r="CJ131" s="26">
        <v>0</v>
      </c>
      <c r="CK131" s="26">
        <v>0</v>
      </c>
      <c r="CL131" s="26">
        <v>0</v>
      </c>
      <c r="CM131" s="26">
        <v>0</v>
      </c>
      <c r="CN131" s="26">
        <v>0</v>
      </c>
      <c r="CO131" s="26">
        <v>0</v>
      </c>
      <c r="CP131" s="26">
        <v>13.54</v>
      </c>
      <c r="CQ131" s="26">
        <v>0.72</v>
      </c>
    </row>
    <row r="132" spans="1:95" x14ac:dyDescent="0.3">
      <c r="B132" s="16" t="s">
        <v>182</v>
      </c>
    </row>
    <row r="133" spans="1:95" s="15" customFormat="1" x14ac:dyDescent="0.3">
      <c r="A133" s="32" t="s">
        <v>184</v>
      </c>
      <c r="B133" s="17" t="s">
        <v>194</v>
      </c>
      <c r="C133" s="18" t="str">
        <f>"100,0"</f>
        <v>100,0</v>
      </c>
      <c r="D133" s="18">
        <v>0.4</v>
      </c>
      <c r="E133" s="18">
        <v>0</v>
      </c>
      <c r="F133" s="18">
        <v>0.4</v>
      </c>
      <c r="G133" s="18">
        <v>0.4</v>
      </c>
      <c r="H133" s="18">
        <v>11.6</v>
      </c>
      <c r="I133" s="18">
        <v>48.68</v>
      </c>
      <c r="J133" s="18">
        <v>0.1</v>
      </c>
      <c r="K133" s="18">
        <v>0</v>
      </c>
      <c r="L133" s="18">
        <v>0</v>
      </c>
      <c r="M133" s="18">
        <v>0</v>
      </c>
      <c r="N133" s="18">
        <v>9</v>
      </c>
      <c r="O133" s="18">
        <v>0.8</v>
      </c>
      <c r="P133" s="18">
        <v>1.8</v>
      </c>
      <c r="Q133" s="18">
        <v>0</v>
      </c>
      <c r="R133" s="18">
        <v>0</v>
      </c>
      <c r="S133" s="18">
        <v>0.8</v>
      </c>
      <c r="T133" s="18">
        <v>0.5</v>
      </c>
      <c r="U133" s="18">
        <v>26</v>
      </c>
      <c r="V133" s="18">
        <v>278</v>
      </c>
      <c r="W133" s="18">
        <v>16</v>
      </c>
      <c r="X133" s="18">
        <v>9</v>
      </c>
      <c r="Y133" s="18">
        <v>11</v>
      </c>
      <c r="Z133" s="18">
        <v>2.2000000000000002</v>
      </c>
      <c r="AA133" s="18">
        <v>0</v>
      </c>
      <c r="AB133" s="18">
        <v>30</v>
      </c>
      <c r="AC133" s="18">
        <v>5</v>
      </c>
      <c r="AD133" s="18">
        <v>0.2</v>
      </c>
      <c r="AE133" s="18">
        <v>0.03</v>
      </c>
      <c r="AF133" s="18">
        <v>0.02</v>
      </c>
      <c r="AG133" s="18">
        <v>0.3</v>
      </c>
      <c r="AH133" s="18">
        <v>0.4</v>
      </c>
      <c r="AI133" s="18">
        <v>10</v>
      </c>
      <c r="AJ133" s="15">
        <v>0</v>
      </c>
      <c r="AK133" s="15">
        <v>12</v>
      </c>
      <c r="AL133" s="15">
        <v>13</v>
      </c>
      <c r="AM133" s="15">
        <v>19</v>
      </c>
      <c r="AN133" s="15">
        <v>18</v>
      </c>
      <c r="AO133" s="15">
        <v>3</v>
      </c>
      <c r="AP133" s="15">
        <v>11</v>
      </c>
      <c r="AQ133" s="15">
        <v>3</v>
      </c>
      <c r="AR133" s="15">
        <v>9</v>
      </c>
      <c r="AS133" s="15">
        <v>17</v>
      </c>
      <c r="AT133" s="15">
        <v>10</v>
      </c>
      <c r="AU133" s="15">
        <v>78</v>
      </c>
      <c r="AV133" s="15">
        <v>7</v>
      </c>
      <c r="AW133" s="15">
        <v>14</v>
      </c>
      <c r="AX133" s="15">
        <v>42</v>
      </c>
      <c r="AY133" s="15">
        <v>0</v>
      </c>
      <c r="AZ133" s="15">
        <v>13</v>
      </c>
      <c r="BA133" s="15">
        <v>16</v>
      </c>
      <c r="BB133" s="15">
        <v>6</v>
      </c>
      <c r="BC133" s="15">
        <v>5</v>
      </c>
      <c r="BD133" s="15">
        <v>0</v>
      </c>
      <c r="BE133" s="15">
        <v>0</v>
      </c>
      <c r="BF133" s="15">
        <v>0</v>
      </c>
      <c r="BG133" s="15">
        <v>0</v>
      </c>
      <c r="BH133" s="15">
        <v>0</v>
      </c>
      <c r="BI133" s="15">
        <v>0</v>
      </c>
      <c r="BJ133" s="15">
        <v>0</v>
      </c>
      <c r="BK133" s="15">
        <v>0</v>
      </c>
      <c r="BL133" s="15">
        <v>0</v>
      </c>
      <c r="BM133" s="15">
        <v>0</v>
      </c>
      <c r="BN133" s="15">
        <v>0</v>
      </c>
      <c r="BO133" s="15">
        <v>0</v>
      </c>
      <c r="BP133" s="15">
        <v>0</v>
      </c>
      <c r="BQ133" s="15">
        <v>0</v>
      </c>
      <c r="BR133" s="15">
        <v>0</v>
      </c>
      <c r="BS133" s="15">
        <v>0</v>
      </c>
      <c r="BT133" s="15">
        <v>0</v>
      </c>
      <c r="BU133" s="15">
        <v>0</v>
      </c>
      <c r="BV133" s="15">
        <v>0</v>
      </c>
      <c r="BW133" s="15">
        <v>0</v>
      </c>
      <c r="BX133" s="15">
        <v>0</v>
      </c>
      <c r="BY133" s="15">
        <v>0</v>
      </c>
      <c r="BZ133" s="15">
        <v>0</v>
      </c>
      <c r="CA133" s="15">
        <v>0</v>
      </c>
      <c r="CB133" s="15">
        <v>86.3</v>
      </c>
      <c r="CC133" s="19"/>
      <c r="CD133" s="19"/>
      <c r="CE133" s="15">
        <v>5</v>
      </c>
      <c r="CG133" s="15">
        <v>2</v>
      </c>
      <c r="CH133" s="15">
        <v>2</v>
      </c>
      <c r="CI133" s="15">
        <v>2</v>
      </c>
      <c r="CJ133" s="15">
        <v>150</v>
      </c>
      <c r="CK133" s="15">
        <v>150</v>
      </c>
      <c r="CL133" s="15">
        <v>150</v>
      </c>
      <c r="CM133" s="15">
        <v>46.8</v>
      </c>
      <c r="CN133" s="15">
        <v>46.8</v>
      </c>
      <c r="CO133" s="15">
        <v>46.8</v>
      </c>
      <c r="CP133" s="15">
        <v>0</v>
      </c>
      <c r="CQ133" s="15">
        <v>0</v>
      </c>
    </row>
    <row r="134" spans="1:95" s="26" customFormat="1" x14ac:dyDescent="0.3">
      <c r="A134" s="33"/>
      <c r="B134" s="24" t="s">
        <v>183</v>
      </c>
      <c r="C134" s="25"/>
      <c r="D134" s="25">
        <v>0.4</v>
      </c>
      <c r="E134" s="25">
        <v>0</v>
      </c>
      <c r="F134" s="25">
        <v>0.4</v>
      </c>
      <c r="G134" s="25">
        <v>0.4</v>
      </c>
      <c r="H134" s="25">
        <v>11.6</v>
      </c>
      <c r="I134" s="25">
        <v>48.68</v>
      </c>
      <c r="J134" s="25">
        <v>0.1</v>
      </c>
      <c r="K134" s="25">
        <v>0</v>
      </c>
      <c r="L134" s="25">
        <v>0</v>
      </c>
      <c r="M134" s="25">
        <v>0</v>
      </c>
      <c r="N134" s="25">
        <v>9</v>
      </c>
      <c r="O134" s="25">
        <v>0.8</v>
      </c>
      <c r="P134" s="25">
        <v>1.8</v>
      </c>
      <c r="Q134" s="25">
        <v>0</v>
      </c>
      <c r="R134" s="25">
        <v>0</v>
      </c>
      <c r="S134" s="25">
        <v>0.8</v>
      </c>
      <c r="T134" s="25">
        <v>0.5</v>
      </c>
      <c r="U134" s="25">
        <v>26</v>
      </c>
      <c r="V134" s="25">
        <v>278</v>
      </c>
      <c r="W134" s="25">
        <v>16</v>
      </c>
      <c r="X134" s="25">
        <v>9</v>
      </c>
      <c r="Y134" s="25">
        <v>11</v>
      </c>
      <c r="Z134" s="25">
        <v>2.2000000000000002</v>
      </c>
      <c r="AA134" s="25">
        <v>0</v>
      </c>
      <c r="AB134" s="25">
        <v>30</v>
      </c>
      <c r="AC134" s="25">
        <v>5</v>
      </c>
      <c r="AD134" s="25">
        <v>0.2</v>
      </c>
      <c r="AE134" s="25">
        <v>0.03</v>
      </c>
      <c r="AF134" s="25">
        <v>0.02</v>
      </c>
      <c r="AG134" s="25">
        <v>0.3</v>
      </c>
      <c r="AH134" s="25">
        <v>0.4</v>
      </c>
      <c r="AI134" s="25">
        <v>10</v>
      </c>
      <c r="AJ134" s="26">
        <v>0</v>
      </c>
      <c r="AK134" s="26">
        <v>12</v>
      </c>
      <c r="AL134" s="26">
        <v>13</v>
      </c>
      <c r="AM134" s="26">
        <v>19</v>
      </c>
      <c r="AN134" s="26">
        <v>18</v>
      </c>
      <c r="AO134" s="26">
        <v>3</v>
      </c>
      <c r="AP134" s="26">
        <v>11</v>
      </c>
      <c r="AQ134" s="26">
        <v>3</v>
      </c>
      <c r="AR134" s="26">
        <v>9</v>
      </c>
      <c r="AS134" s="26">
        <v>17</v>
      </c>
      <c r="AT134" s="26">
        <v>10</v>
      </c>
      <c r="AU134" s="26">
        <v>78</v>
      </c>
      <c r="AV134" s="26">
        <v>7</v>
      </c>
      <c r="AW134" s="26">
        <v>14</v>
      </c>
      <c r="AX134" s="26">
        <v>42</v>
      </c>
      <c r="AY134" s="26">
        <v>0</v>
      </c>
      <c r="AZ134" s="26">
        <v>13</v>
      </c>
      <c r="BA134" s="26">
        <v>16</v>
      </c>
      <c r="BB134" s="26">
        <v>6</v>
      </c>
      <c r="BC134" s="26">
        <v>5</v>
      </c>
      <c r="BD134" s="26">
        <v>0</v>
      </c>
      <c r="BE134" s="26">
        <v>0</v>
      </c>
      <c r="BF134" s="26">
        <v>0</v>
      </c>
      <c r="BG134" s="26">
        <v>0</v>
      </c>
      <c r="BH134" s="26">
        <v>0</v>
      </c>
      <c r="BI134" s="26">
        <v>0</v>
      </c>
      <c r="BJ134" s="26">
        <v>0</v>
      </c>
      <c r="BK134" s="26">
        <v>0</v>
      </c>
      <c r="BL134" s="26">
        <v>0</v>
      </c>
      <c r="BM134" s="26">
        <v>0</v>
      </c>
      <c r="BN134" s="26">
        <v>0</v>
      </c>
      <c r="BO134" s="26">
        <v>0</v>
      </c>
      <c r="BP134" s="26">
        <v>0</v>
      </c>
      <c r="BQ134" s="26">
        <v>0</v>
      </c>
      <c r="BR134" s="26">
        <v>0</v>
      </c>
      <c r="BS134" s="26">
        <v>0</v>
      </c>
      <c r="BT134" s="26">
        <v>0</v>
      </c>
      <c r="BU134" s="26">
        <v>0</v>
      </c>
      <c r="BV134" s="26">
        <v>0</v>
      </c>
      <c r="BW134" s="26">
        <v>0</v>
      </c>
      <c r="BX134" s="26">
        <v>0</v>
      </c>
      <c r="BY134" s="26">
        <v>0</v>
      </c>
      <c r="BZ134" s="26">
        <v>0</v>
      </c>
      <c r="CA134" s="26">
        <v>0</v>
      </c>
      <c r="CB134" s="26">
        <v>86.3</v>
      </c>
      <c r="CC134" s="13"/>
      <c r="CD134" s="13" t="e">
        <f>$I$134/$I$149*100</f>
        <v>#DIV/0!</v>
      </c>
      <c r="CE134" s="26">
        <v>5</v>
      </c>
      <c r="CG134" s="26">
        <v>2</v>
      </c>
      <c r="CH134" s="26">
        <v>2</v>
      </c>
      <c r="CI134" s="26">
        <v>2</v>
      </c>
      <c r="CJ134" s="26">
        <v>150</v>
      </c>
      <c r="CK134" s="26">
        <v>150</v>
      </c>
      <c r="CL134" s="26">
        <v>150</v>
      </c>
      <c r="CM134" s="26">
        <v>46.8</v>
      </c>
      <c r="CN134" s="26">
        <v>46.8</v>
      </c>
      <c r="CO134" s="26">
        <v>46.8</v>
      </c>
      <c r="CP134" s="26">
        <v>0</v>
      </c>
      <c r="CQ134" s="26">
        <v>0</v>
      </c>
    </row>
    <row r="135" spans="1:95" x14ac:dyDescent="0.3">
      <c r="B135" s="16" t="s">
        <v>104</v>
      </c>
    </row>
    <row r="136" spans="1:95" s="22" customFormat="1" x14ac:dyDescent="0.3">
      <c r="A136" s="31" t="s">
        <v>221</v>
      </c>
      <c r="B136" s="20" t="s">
        <v>142</v>
      </c>
      <c r="C136" s="21" t="str">
        <f>"60,0"</f>
        <v>60,0</v>
      </c>
      <c r="D136" s="21">
        <v>1.02</v>
      </c>
      <c r="E136" s="21">
        <v>0</v>
      </c>
      <c r="F136" s="21">
        <v>2.71</v>
      </c>
      <c r="G136" s="21">
        <v>0</v>
      </c>
      <c r="H136" s="21">
        <v>6.91</v>
      </c>
      <c r="I136" s="21">
        <v>52.102504079999996</v>
      </c>
      <c r="J136" s="21">
        <v>0</v>
      </c>
      <c r="K136" s="21">
        <v>0</v>
      </c>
      <c r="L136" s="21">
        <v>0</v>
      </c>
      <c r="M136" s="21">
        <v>0</v>
      </c>
      <c r="N136" s="21">
        <v>4.7699999999999996</v>
      </c>
      <c r="O136" s="21">
        <v>0.4</v>
      </c>
      <c r="P136" s="21">
        <v>1.74</v>
      </c>
      <c r="Q136" s="21">
        <v>0</v>
      </c>
      <c r="R136" s="21">
        <v>0</v>
      </c>
      <c r="S136" s="21">
        <v>0.11</v>
      </c>
      <c r="T136" s="21">
        <v>0.85</v>
      </c>
      <c r="U136" s="21">
        <v>0</v>
      </c>
      <c r="V136" s="21">
        <v>134.03</v>
      </c>
      <c r="W136" s="21">
        <v>19.059999999999999</v>
      </c>
      <c r="X136" s="21">
        <v>17.36</v>
      </c>
      <c r="Y136" s="21">
        <v>31.3</v>
      </c>
      <c r="Z136" s="21">
        <v>0.61</v>
      </c>
      <c r="AA136" s="21">
        <v>0</v>
      </c>
      <c r="AB136" s="21">
        <v>3056.8</v>
      </c>
      <c r="AC136" s="21">
        <v>509.55</v>
      </c>
      <c r="AD136" s="21">
        <v>0.15</v>
      </c>
      <c r="AE136" s="21">
        <v>0.03</v>
      </c>
      <c r="AF136" s="21">
        <v>0.03</v>
      </c>
      <c r="AG136" s="21">
        <v>0.37</v>
      </c>
      <c r="AH136" s="21">
        <v>0.51</v>
      </c>
      <c r="AI136" s="21">
        <v>4.82</v>
      </c>
      <c r="AJ136" s="22">
        <v>0</v>
      </c>
      <c r="AK136" s="22">
        <v>40.51</v>
      </c>
      <c r="AL136" s="22">
        <v>38.270000000000003</v>
      </c>
      <c r="AM136" s="22">
        <v>51.4</v>
      </c>
      <c r="AN136" s="22">
        <v>56.28</v>
      </c>
      <c r="AO136" s="22">
        <v>10.4</v>
      </c>
      <c r="AP136" s="22">
        <v>36.729999999999997</v>
      </c>
      <c r="AQ136" s="22">
        <v>8.9700000000000006</v>
      </c>
      <c r="AR136" s="22">
        <v>32.42</v>
      </c>
      <c r="AS136" s="22">
        <v>36.43</v>
      </c>
      <c r="AT136" s="22">
        <v>63.57</v>
      </c>
      <c r="AU136" s="22">
        <v>165.23</v>
      </c>
      <c r="AV136" s="22">
        <v>13.56</v>
      </c>
      <c r="AW136" s="22">
        <v>33.15</v>
      </c>
      <c r="AX136" s="22">
        <v>164.53</v>
      </c>
      <c r="AY136" s="22">
        <v>0</v>
      </c>
      <c r="AZ136" s="22">
        <v>35</v>
      </c>
      <c r="BA136" s="22">
        <v>40.85</v>
      </c>
      <c r="BB136" s="22">
        <v>27.4</v>
      </c>
      <c r="BC136" s="22">
        <v>9.7799999999999994</v>
      </c>
      <c r="BD136" s="22">
        <v>0</v>
      </c>
      <c r="BE136" s="22">
        <v>0</v>
      </c>
      <c r="BF136" s="22">
        <v>0</v>
      </c>
      <c r="BG136" s="22">
        <v>0</v>
      </c>
      <c r="BH136" s="22">
        <v>0</v>
      </c>
      <c r="BI136" s="22">
        <v>0</v>
      </c>
      <c r="BJ136" s="22">
        <v>0</v>
      </c>
      <c r="BK136" s="22">
        <v>0</v>
      </c>
      <c r="BL136" s="22">
        <v>0</v>
      </c>
      <c r="BM136" s="22">
        <v>0</v>
      </c>
      <c r="BN136" s="22">
        <v>0</v>
      </c>
      <c r="BO136" s="22">
        <v>0</v>
      </c>
      <c r="BP136" s="22">
        <v>0</v>
      </c>
      <c r="BQ136" s="22">
        <v>0</v>
      </c>
      <c r="BR136" s="22">
        <v>0</v>
      </c>
      <c r="BS136" s="22">
        <v>0</v>
      </c>
      <c r="BT136" s="22">
        <v>0</v>
      </c>
      <c r="BU136" s="22">
        <v>0</v>
      </c>
      <c r="BV136" s="22">
        <v>0</v>
      </c>
      <c r="BW136" s="22">
        <v>0</v>
      </c>
      <c r="BX136" s="22">
        <v>0</v>
      </c>
      <c r="BY136" s="22">
        <v>0</v>
      </c>
      <c r="BZ136" s="22">
        <v>0</v>
      </c>
      <c r="CA136" s="22">
        <v>0</v>
      </c>
      <c r="CB136" s="22">
        <v>52.61</v>
      </c>
      <c r="CC136" s="23"/>
      <c r="CD136" s="23"/>
      <c r="CE136" s="22">
        <v>509.47</v>
      </c>
      <c r="CG136" s="22">
        <v>0</v>
      </c>
      <c r="CH136" s="22">
        <v>0</v>
      </c>
      <c r="CI136" s="22">
        <v>0</v>
      </c>
      <c r="CJ136" s="22">
        <v>0</v>
      </c>
      <c r="CK136" s="22">
        <v>0</v>
      </c>
      <c r="CL136" s="22">
        <v>0</v>
      </c>
      <c r="CM136" s="22">
        <v>0</v>
      </c>
      <c r="CN136" s="22">
        <v>0</v>
      </c>
      <c r="CO136" s="22">
        <v>0</v>
      </c>
      <c r="CP136" s="22">
        <v>0.54</v>
      </c>
      <c r="CQ136" s="22">
        <v>0.24</v>
      </c>
    </row>
    <row r="137" spans="1:95" s="22" customFormat="1" ht="31.2" x14ac:dyDescent="0.3">
      <c r="A137" s="31" t="s">
        <v>222</v>
      </c>
      <c r="B137" s="20" t="s">
        <v>143</v>
      </c>
      <c r="C137" s="21" t="str">
        <f>"180,0"</f>
        <v>180,0</v>
      </c>
      <c r="D137" s="21">
        <v>1.44</v>
      </c>
      <c r="E137" s="21">
        <v>0.19</v>
      </c>
      <c r="F137" s="21">
        <v>3.88</v>
      </c>
      <c r="G137" s="21">
        <v>0</v>
      </c>
      <c r="H137" s="21">
        <v>7.68</v>
      </c>
      <c r="I137" s="21">
        <v>69.123101759999997</v>
      </c>
      <c r="J137" s="21">
        <v>2.42</v>
      </c>
      <c r="K137" s="21">
        <v>7.0000000000000007E-2</v>
      </c>
      <c r="L137" s="21">
        <v>2.42</v>
      </c>
      <c r="M137" s="21">
        <v>0</v>
      </c>
      <c r="N137" s="21">
        <v>3.2</v>
      </c>
      <c r="O137" s="21">
        <v>3.13</v>
      </c>
      <c r="P137" s="21">
        <v>1.34</v>
      </c>
      <c r="Q137" s="21">
        <v>0</v>
      </c>
      <c r="R137" s="21">
        <v>0</v>
      </c>
      <c r="S137" s="21">
        <v>0.24</v>
      </c>
      <c r="T137" s="21">
        <v>0.91</v>
      </c>
      <c r="U137" s="21">
        <v>94.67</v>
      </c>
      <c r="V137" s="21">
        <v>263.33</v>
      </c>
      <c r="W137" s="21">
        <v>30.11</v>
      </c>
      <c r="X137" s="21">
        <v>14.35</v>
      </c>
      <c r="Y137" s="21">
        <v>34.29</v>
      </c>
      <c r="Z137" s="21">
        <v>0.53</v>
      </c>
      <c r="AA137" s="21">
        <v>27.79</v>
      </c>
      <c r="AB137" s="21">
        <v>801.71</v>
      </c>
      <c r="AC137" s="21">
        <v>176.05</v>
      </c>
      <c r="AD137" s="21">
        <v>0.16</v>
      </c>
      <c r="AE137" s="21">
        <v>0.04</v>
      </c>
      <c r="AF137" s="21">
        <v>0.04</v>
      </c>
      <c r="AG137" s="21">
        <v>0.53</v>
      </c>
      <c r="AH137" s="21">
        <v>0.88</v>
      </c>
      <c r="AI137" s="21">
        <v>8.65</v>
      </c>
      <c r="AJ137" s="22">
        <v>0</v>
      </c>
      <c r="AK137" s="22">
        <v>29.52</v>
      </c>
      <c r="AL137" s="22">
        <v>29.29</v>
      </c>
      <c r="AM137" s="22">
        <v>37.6</v>
      </c>
      <c r="AN137" s="22">
        <v>37.700000000000003</v>
      </c>
      <c r="AO137" s="22">
        <v>10.82</v>
      </c>
      <c r="AP137" s="22">
        <v>27.45</v>
      </c>
      <c r="AQ137" s="22">
        <v>9.09</v>
      </c>
      <c r="AR137" s="22">
        <v>31.36</v>
      </c>
      <c r="AS137" s="22">
        <v>41.34</v>
      </c>
      <c r="AT137" s="22">
        <v>67.209999999999994</v>
      </c>
      <c r="AU137" s="22">
        <v>86.05</v>
      </c>
      <c r="AV137" s="22">
        <v>14.46</v>
      </c>
      <c r="AW137" s="22">
        <v>27.73</v>
      </c>
      <c r="AX137" s="22">
        <v>162.69999999999999</v>
      </c>
      <c r="AY137" s="22">
        <v>0</v>
      </c>
      <c r="AZ137" s="22">
        <v>30.13</v>
      </c>
      <c r="BA137" s="22">
        <v>29.82</v>
      </c>
      <c r="BB137" s="22">
        <v>26</v>
      </c>
      <c r="BC137" s="22">
        <v>10.83</v>
      </c>
      <c r="BD137" s="22">
        <v>0.11</v>
      </c>
      <c r="BE137" s="22">
        <v>0.02</v>
      </c>
      <c r="BF137" s="22">
        <v>0.02</v>
      </c>
      <c r="BG137" s="22">
        <v>0.05</v>
      </c>
      <c r="BH137" s="22">
        <v>7.0000000000000007E-2</v>
      </c>
      <c r="BI137" s="22">
        <v>0.22</v>
      </c>
      <c r="BJ137" s="22">
        <v>0</v>
      </c>
      <c r="BK137" s="22">
        <v>0.71</v>
      </c>
      <c r="BL137" s="22">
        <v>0</v>
      </c>
      <c r="BM137" s="22">
        <v>0.22</v>
      </c>
      <c r="BN137" s="22">
        <v>0</v>
      </c>
      <c r="BO137" s="22">
        <v>0</v>
      </c>
      <c r="BP137" s="22">
        <v>0</v>
      </c>
      <c r="BQ137" s="22">
        <v>0</v>
      </c>
      <c r="BR137" s="22">
        <v>0.08</v>
      </c>
      <c r="BS137" s="22">
        <v>0.68</v>
      </c>
      <c r="BT137" s="22">
        <v>0</v>
      </c>
      <c r="BU137" s="22">
        <v>0</v>
      </c>
      <c r="BV137" s="22">
        <v>0.05</v>
      </c>
      <c r="BW137" s="22">
        <v>0</v>
      </c>
      <c r="BX137" s="22">
        <v>0</v>
      </c>
      <c r="BY137" s="22">
        <v>0</v>
      </c>
      <c r="BZ137" s="22">
        <v>0</v>
      </c>
      <c r="CA137" s="22">
        <v>0</v>
      </c>
      <c r="CB137" s="22">
        <v>211.75</v>
      </c>
      <c r="CC137" s="23"/>
      <c r="CD137" s="23"/>
      <c r="CE137" s="22">
        <v>161.41</v>
      </c>
      <c r="CG137" s="22">
        <v>0</v>
      </c>
      <c r="CH137" s="22">
        <v>0</v>
      </c>
      <c r="CI137" s="22">
        <v>0</v>
      </c>
      <c r="CJ137" s="22">
        <v>0</v>
      </c>
      <c r="CK137" s="22">
        <v>0</v>
      </c>
      <c r="CL137" s="22">
        <v>0</v>
      </c>
      <c r="CM137" s="22">
        <v>0</v>
      </c>
      <c r="CN137" s="22">
        <v>0</v>
      </c>
      <c r="CO137" s="22">
        <v>0</v>
      </c>
      <c r="CP137" s="22">
        <v>0</v>
      </c>
      <c r="CQ137" s="22">
        <v>0.18</v>
      </c>
    </row>
    <row r="138" spans="1:95" s="22" customFormat="1" x14ac:dyDescent="0.3">
      <c r="A138" s="31" t="s">
        <v>223</v>
      </c>
      <c r="B138" s="20" t="s">
        <v>144</v>
      </c>
      <c r="C138" s="21" t="str">
        <f>"130,0"</f>
        <v>130,0</v>
      </c>
      <c r="D138" s="21">
        <v>2.64</v>
      </c>
      <c r="E138" s="21">
        <v>0.59</v>
      </c>
      <c r="F138" s="21">
        <v>4.17</v>
      </c>
      <c r="G138" s="21">
        <v>0</v>
      </c>
      <c r="H138" s="21">
        <v>18.79</v>
      </c>
      <c r="I138" s="21">
        <v>122.23175796</v>
      </c>
      <c r="J138" s="21">
        <v>2.92</v>
      </c>
      <c r="K138" s="21">
        <v>0.12</v>
      </c>
      <c r="L138" s="21">
        <v>2.92</v>
      </c>
      <c r="M138" s="21">
        <v>0</v>
      </c>
      <c r="N138" s="21">
        <v>2.2000000000000002</v>
      </c>
      <c r="O138" s="21">
        <v>15.17</v>
      </c>
      <c r="P138" s="21">
        <v>1.42</v>
      </c>
      <c r="Q138" s="21">
        <v>0</v>
      </c>
      <c r="R138" s="21">
        <v>0</v>
      </c>
      <c r="S138" s="21">
        <v>0.24</v>
      </c>
      <c r="T138" s="21">
        <v>1.82</v>
      </c>
      <c r="U138" s="21">
        <v>176.45</v>
      </c>
      <c r="V138" s="21">
        <v>581.27</v>
      </c>
      <c r="W138" s="21">
        <v>32.33</v>
      </c>
      <c r="X138" s="21">
        <v>24.7</v>
      </c>
      <c r="Y138" s="21">
        <v>72.41</v>
      </c>
      <c r="Z138" s="21">
        <v>0.91</v>
      </c>
      <c r="AA138" s="21">
        <v>18.68</v>
      </c>
      <c r="AB138" s="21">
        <v>33.369999999999997</v>
      </c>
      <c r="AC138" s="21">
        <v>37.76</v>
      </c>
      <c r="AD138" s="21">
        <v>0.16</v>
      </c>
      <c r="AE138" s="21">
        <v>0.1</v>
      </c>
      <c r="AF138" s="21">
        <v>0.09</v>
      </c>
      <c r="AG138" s="21">
        <v>1.17</v>
      </c>
      <c r="AH138" s="21">
        <v>2.17</v>
      </c>
      <c r="AI138" s="21">
        <v>8.99</v>
      </c>
      <c r="AJ138" s="22">
        <v>0</v>
      </c>
      <c r="AK138" s="22">
        <v>27.25</v>
      </c>
      <c r="AL138" s="22">
        <v>42.88</v>
      </c>
      <c r="AM138" s="22">
        <v>54.28</v>
      </c>
      <c r="AN138" s="22">
        <v>63.9</v>
      </c>
      <c r="AO138" s="22">
        <v>10.93</v>
      </c>
      <c r="AP138" s="22">
        <v>43.09</v>
      </c>
      <c r="AQ138" s="22">
        <v>22.07</v>
      </c>
      <c r="AR138" s="22">
        <v>43.97</v>
      </c>
      <c r="AS138" s="22">
        <v>61.55</v>
      </c>
      <c r="AT138" s="22">
        <v>167.86</v>
      </c>
      <c r="AU138" s="22">
        <v>74.7</v>
      </c>
      <c r="AV138" s="22">
        <v>15.58</v>
      </c>
      <c r="AW138" s="22">
        <v>43.49</v>
      </c>
      <c r="AX138" s="22">
        <v>233.72</v>
      </c>
      <c r="AY138" s="22">
        <v>0</v>
      </c>
      <c r="AZ138" s="22">
        <v>32.65</v>
      </c>
      <c r="BA138" s="22">
        <v>29.68</v>
      </c>
      <c r="BB138" s="22">
        <v>32.47</v>
      </c>
      <c r="BC138" s="22">
        <v>13.84</v>
      </c>
      <c r="BD138" s="22">
        <v>0.15</v>
      </c>
      <c r="BE138" s="22">
        <v>0.03</v>
      </c>
      <c r="BF138" s="22">
        <v>0.03</v>
      </c>
      <c r="BG138" s="22">
        <v>0.08</v>
      </c>
      <c r="BH138" s="22">
        <v>0.1</v>
      </c>
      <c r="BI138" s="22">
        <v>0.32</v>
      </c>
      <c r="BJ138" s="22">
        <v>0</v>
      </c>
      <c r="BK138" s="22">
        <v>1.07</v>
      </c>
      <c r="BL138" s="22">
        <v>0</v>
      </c>
      <c r="BM138" s="22">
        <v>0.32</v>
      </c>
      <c r="BN138" s="22">
        <v>0</v>
      </c>
      <c r="BO138" s="22">
        <v>0</v>
      </c>
      <c r="BP138" s="22">
        <v>0</v>
      </c>
      <c r="BQ138" s="22">
        <v>0</v>
      </c>
      <c r="BR138" s="22">
        <v>0.12</v>
      </c>
      <c r="BS138" s="22">
        <v>1.08</v>
      </c>
      <c r="BT138" s="22">
        <v>0</v>
      </c>
      <c r="BU138" s="22">
        <v>0</v>
      </c>
      <c r="BV138" s="22">
        <v>0.13</v>
      </c>
      <c r="BW138" s="22">
        <v>0</v>
      </c>
      <c r="BX138" s="22">
        <v>0</v>
      </c>
      <c r="BY138" s="22">
        <v>0</v>
      </c>
      <c r="BZ138" s="22">
        <v>0</v>
      </c>
      <c r="CA138" s="22">
        <v>0</v>
      </c>
      <c r="CB138" s="22">
        <v>105.46</v>
      </c>
      <c r="CC138" s="23"/>
      <c r="CD138" s="23"/>
      <c r="CE138" s="22">
        <v>24.24</v>
      </c>
      <c r="CG138" s="22">
        <v>0</v>
      </c>
      <c r="CH138" s="22">
        <v>0</v>
      </c>
      <c r="CI138" s="22">
        <v>0</v>
      </c>
      <c r="CJ138" s="22">
        <v>0</v>
      </c>
      <c r="CK138" s="22">
        <v>0</v>
      </c>
      <c r="CL138" s="22">
        <v>0</v>
      </c>
      <c r="CM138" s="22">
        <v>0</v>
      </c>
      <c r="CN138" s="22">
        <v>0</v>
      </c>
      <c r="CO138" s="22">
        <v>0</v>
      </c>
      <c r="CP138" s="22">
        <v>0</v>
      </c>
      <c r="CQ138" s="22">
        <v>0.46</v>
      </c>
    </row>
    <row r="139" spans="1:95" s="22" customFormat="1" x14ac:dyDescent="0.3">
      <c r="A139" s="31" t="s">
        <v>224</v>
      </c>
      <c r="B139" s="20" t="s">
        <v>145</v>
      </c>
      <c r="C139" s="21" t="s">
        <v>250</v>
      </c>
      <c r="D139" s="21">
        <v>8.6999999999999993</v>
      </c>
      <c r="E139" s="21">
        <v>0.31</v>
      </c>
      <c r="F139" s="21">
        <v>8.3800000000000008</v>
      </c>
      <c r="G139" s="21">
        <v>0</v>
      </c>
      <c r="H139" s="21">
        <v>12.05</v>
      </c>
      <c r="I139" s="21">
        <v>157.24759036</v>
      </c>
      <c r="J139" s="21">
        <v>1.29</v>
      </c>
      <c r="K139" s="21">
        <v>0.06</v>
      </c>
      <c r="L139" s="21">
        <v>1.29</v>
      </c>
      <c r="M139" s="21">
        <v>0</v>
      </c>
      <c r="N139" s="21">
        <v>2.68</v>
      </c>
      <c r="O139" s="21">
        <v>8.4700000000000006</v>
      </c>
      <c r="P139" s="21">
        <v>0.89</v>
      </c>
      <c r="Q139" s="21">
        <v>0</v>
      </c>
      <c r="R139" s="21">
        <v>0</v>
      </c>
      <c r="S139" s="21">
        <v>0.11</v>
      </c>
      <c r="T139" s="21">
        <v>1.35</v>
      </c>
      <c r="U139" s="21">
        <v>84.85</v>
      </c>
      <c r="V139" s="21">
        <v>143.53</v>
      </c>
      <c r="W139" s="21">
        <v>21.08</v>
      </c>
      <c r="X139" s="21">
        <v>14.12</v>
      </c>
      <c r="Y139" s="21">
        <v>65.23</v>
      </c>
      <c r="Z139" s="21">
        <v>0.54</v>
      </c>
      <c r="AA139" s="21">
        <v>17.55</v>
      </c>
      <c r="AB139" s="21">
        <v>293.86</v>
      </c>
      <c r="AC139" s="21">
        <v>74.87</v>
      </c>
      <c r="AD139" s="21">
        <v>0.1</v>
      </c>
      <c r="AE139" s="21">
        <v>0.06</v>
      </c>
      <c r="AF139" s="21">
        <v>0.06</v>
      </c>
      <c r="AG139" s="21">
        <v>1.38</v>
      </c>
      <c r="AH139" s="21">
        <v>0.15</v>
      </c>
      <c r="AI139" s="21">
        <v>2.0499999999999998</v>
      </c>
      <c r="AJ139" s="22">
        <v>0</v>
      </c>
      <c r="AK139" s="22">
        <v>9.5299999999999994</v>
      </c>
      <c r="AL139" s="22">
        <v>8.6300000000000008</v>
      </c>
      <c r="AM139" s="22">
        <v>15.69</v>
      </c>
      <c r="AN139" s="22">
        <v>5.72</v>
      </c>
      <c r="AO139" s="22">
        <v>3.04</v>
      </c>
      <c r="AP139" s="22">
        <v>6.66</v>
      </c>
      <c r="AQ139" s="22">
        <v>2.48</v>
      </c>
      <c r="AR139" s="22">
        <v>9.75</v>
      </c>
      <c r="AS139" s="22">
        <v>7.16</v>
      </c>
      <c r="AT139" s="22">
        <v>8.06</v>
      </c>
      <c r="AU139" s="22">
        <v>9.61</v>
      </c>
      <c r="AV139" s="22">
        <v>4.2</v>
      </c>
      <c r="AW139" s="22">
        <v>6.92</v>
      </c>
      <c r="AX139" s="22">
        <v>59.42</v>
      </c>
      <c r="AY139" s="22">
        <v>0</v>
      </c>
      <c r="AZ139" s="22">
        <v>17.77</v>
      </c>
      <c r="BA139" s="22">
        <v>9.9700000000000006</v>
      </c>
      <c r="BB139" s="22">
        <v>5.22</v>
      </c>
      <c r="BC139" s="22">
        <v>3.79</v>
      </c>
      <c r="BD139" s="22">
        <v>0.08</v>
      </c>
      <c r="BE139" s="22">
        <v>0.02</v>
      </c>
      <c r="BF139" s="22">
        <v>0.02</v>
      </c>
      <c r="BG139" s="22">
        <v>0.04</v>
      </c>
      <c r="BH139" s="22">
        <v>0.05</v>
      </c>
      <c r="BI139" s="22">
        <v>0.17</v>
      </c>
      <c r="BJ139" s="22">
        <v>0</v>
      </c>
      <c r="BK139" s="22">
        <v>0.52</v>
      </c>
      <c r="BL139" s="22">
        <v>0</v>
      </c>
      <c r="BM139" s="22">
        <v>0.16</v>
      </c>
      <c r="BN139" s="22">
        <v>0</v>
      </c>
      <c r="BO139" s="22">
        <v>0</v>
      </c>
      <c r="BP139" s="22">
        <v>0</v>
      </c>
      <c r="BQ139" s="22">
        <v>0</v>
      </c>
      <c r="BR139" s="22">
        <v>0.06</v>
      </c>
      <c r="BS139" s="22">
        <v>0.48</v>
      </c>
      <c r="BT139" s="22">
        <v>0</v>
      </c>
      <c r="BU139" s="22">
        <v>0</v>
      </c>
      <c r="BV139" s="22">
        <v>0.03</v>
      </c>
      <c r="BW139" s="22">
        <v>0</v>
      </c>
      <c r="BX139" s="22">
        <v>0</v>
      </c>
      <c r="BY139" s="22">
        <v>0</v>
      </c>
      <c r="BZ139" s="22">
        <v>0</v>
      </c>
      <c r="CA139" s="22">
        <v>0</v>
      </c>
      <c r="CB139" s="22">
        <v>43.92</v>
      </c>
      <c r="CC139" s="23"/>
      <c r="CD139" s="23"/>
      <c r="CE139" s="22">
        <v>66.53</v>
      </c>
      <c r="CG139" s="22">
        <v>0</v>
      </c>
      <c r="CH139" s="22">
        <v>0</v>
      </c>
      <c r="CI139" s="22">
        <v>0</v>
      </c>
      <c r="CJ139" s="22">
        <v>0</v>
      </c>
      <c r="CK139" s="22">
        <v>0</v>
      </c>
      <c r="CL139" s="22">
        <v>0</v>
      </c>
      <c r="CM139" s="22">
        <v>0</v>
      </c>
      <c r="CN139" s="22">
        <v>0</v>
      </c>
      <c r="CO139" s="22">
        <v>0</v>
      </c>
      <c r="CP139" s="22">
        <v>0.4</v>
      </c>
      <c r="CQ139" s="22">
        <v>0.4</v>
      </c>
    </row>
    <row r="140" spans="1:95" s="22" customFormat="1" x14ac:dyDescent="0.3">
      <c r="A140" s="31" t="s">
        <v>225</v>
      </c>
      <c r="B140" s="20" t="s">
        <v>146</v>
      </c>
      <c r="C140" s="21" t="str">
        <f>"180,0"</f>
        <v>180,0</v>
      </c>
      <c r="D140" s="21">
        <v>0.6</v>
      </c>
      <c r="E140" s="21">
        <v>0</v>
      </c>
      <c r="F140" s="21">
        <v>0.25</v>
      </c>
      <c r="G140" s="21">
        <v>0.25</v>
      </c>
      <c r="H140" s="21">
        <v>30.06</v>
      </c>
      <c r="I140" s="21">
        <v>114.72130799999998</v>
      </c>
      <c r="J140" s="21">
        <v>0.04</v>
      </c>
      <c r="K140" s="21">
        <v>0</v>
      </c>
      <c r="L140" s="21">
        <v>0</v>
      </c>
      <c r="M140" s="21">
        <v>0</v>
      </c>
      <c r="N140" s="21">
        <v>25.03</v>
      </c>
      <c r="O140" s="21">
        <v>1.06</v>
      </c>
      <c r="P140" s="21">
        <v>3.97</v>
      </c>
      <c r="Q140" s="21">
        <v>0</v>
      </c>
      <c r="R140" s="21">
        <v>0</v>
      </c>
      <c r="S140" s="21">
        <v>0.9</v>
      </c>
      <c r="T140" s="21">
        <v>0.86</v>
      </c>
      <c r="U140" s="21">
        <v>2.14</v>
      </c>
      <c r="V140" s="21">
        <v>9.44</v>
      </c>
      <c r="W140" s="21">
        <v>11</v>
      </c>
      <c r="X140" s="21">
        <v>2.91</v>
      </c>
      <c r="Y140" s="21">
        <v>2.85</v>
      </c>
      <c r="Z140" s="21">
        <v>0.57999999999999996</v>
      </c>
      <c r="AA140" s="21">
        <v>0</v>
      </c>
      <c r="AB140" s="21">
        <v>793.8</v>
      </c>
      <c r="AC140" s="21">
        <v>147.06</v>
      </c>
      <c r="AD140" s="21">
        <v>0.68</v>
      </c>
      <c r="AE140" s="21">
        <v>0.01</v>
      </c>
      <c r="AF140" s="21">
        <v>0.05</v>
      </c>
      <c r="AG140" s="21">
        <v>0.18</v>
      </c>
      <c r="AH140" s="21">
        <v>0.25</v>
      </c>
      <c r="AI140" s="21">
        <v>72</v>
      </c>
      <c r="AJ140" s="22">
        <v>0</v>
      </c>
      <c r="AK140" s="22">
        <v>0</v>
      </c>
      <c r="AL140" s="22">
        <v>0</v>
      </c>
      <c r="AM140" s="22">
        <v>0</v>
      </c>
      <c r="AN140" s="22">
        <v>0</v>
      </c>
      <c r="AO140" s="22">
        <v>0</v>
      </c>
      <c r="AP140" s="22">
        <v>0</v>
      </c>
      <c r="AQ140" s="22">
        <v>0</v>
      </c>
      <c r="AR140" s="22">
        <v>0</v>
      </c>
      <c r="AS140" s="22">
        <v>0</v>
      </c>
      <c r="AT140" s="22">
        <v>0</v>
      </c>
      <c r="AU140" s="22">
        <v>0</v>
      </c>
      <c r="AV140" s="22">
        <v>0</v>
      </c>
      <c r="AW140" s="22">
        <v>0</v>
      </c>
      <c r="AX140" s="22">
        <v>0</v>
      </c>
      <c r="AY140" s="22">
        <v>0</v>
      </c>
      <c r="AZ140" s="22">
        <v>0</v>
      </c>
      <c r="BA140" s="22">
        <v>0</v>
      </c>
      <c r="BB140" s="22">
        <v>0</v>
      </c>
      <c r="BC140" s="22">
        <v>0</v>
      </c>
      <c r="BD140" s="22">
        <v>0</v>
      </c>
      <c r="BE140" s="22">
        <v>0</v>
      </c>
      <c r="BF140" s="22">
        <v>0</v>
      </c>
      <c r="BG140" s="22">
        <v>0</v>
      </c>
      <c r="BH140" s="22">
        <v>0</v>
      </c>
      <c r="BI140" s="22">
        <v>0</v>
      </c>
      <c r="BJ140" s="22">
        <v>0</v>
      </c>
      <c r="BK140" s="22">
        <v>0</v>
      </c>
      <c r="BL140" s="22">
        <v>0</v>
      </c>
      <c r="BM140" s="22">
        <v>0</v>
      </c>
      <c r="BN140" s="22">
        <v>0</v>
      </c>
      <c r="BO140" s="22">
        <v>0</v>
      </c>
      <c r="BP140" s="22">
        <v>0</v>
      </c>
      <c r="BQ140" s="22">
        <v>0</v>
      </c>
      <c r="BR140" s="22">
        <v>0</v>
      </c>
      <c r="BS140" s="22">
        <v>0</v>
      </c>
      <c r="BT140" s="22">
        <v>0</v>
      </c>
      <c r="BU140" s="22">
        <v>0</v>
      </c>
      <c r="BV140" s="22">
        <v>0</v>
      </c>
      <c r="BW140" s="22">
        <v>0</v>
      </c>
      <c r="BX140" s="22">
        <v>0</v>
      </c>
      <c r="BY140" s="22">
        <v>0</v>
      </c>
      <c r="BZ140" s="22">
        <v>0</v>
      </c>
      <c r="CA140" s="22">
        <v>0</v>
      </c>
      <c r="CB140" s="22">
        <v>182.54</v>
      </c>
      <c r="CC140" s="23"/>
      <c r="CD140" s="23"/>
      <c r="CE140" s="22">
        <v>132.30000000000001</v>
      </c>
      <c r="CG140" s="22">
        <v>0</v>
      </c>
      <c r="CH140" s="22">
        <v>0</v>
      </c>
      <c r="CI140" s="22">
        <v>0</v>
      </c>
      <c r="CJ140" s="22">
        <v>0</v>
      </c>
      <c r="CK140" s="22">
        <v>0</v>
      </c>
      <c r="CL140" s="22">
        <v>0</v>
      </c>
      <c r="CM140" s="22">
        <v>0</v>
      </c>
      <c r="CN140" s="22">
        <v>0</v>
      </c>
      <c r="CO140" s="22">
        <v>0</v>
      </c>
      <c r="CP140" s="22">
        <v>18</v>
      </c>
      <c r="CQ140" s="22">
        <v>0</v>
      </c>
    </row>
    <row r="141" spans="1:95" s="22" customFormat="1" x14ac:dyDescent="0.3">
      <c r="A141" s="31" t="s">
        <v>176</v>
      </c>
      <c r="B141" s="20" t="s">
        <v>99</v>
      </c>
      <c r="C141" s="21" t="str">
        <f>"20,0"</f>
        <v>20,0</v>
      </c>
      <c r="D141" s="21">
        <v>1.58</v>
      </c>
      <c r="E141" s="21">
        <v>0</v>
      </c>
      <c r="F141" s="21">
        <v>0.2</v>
      </c>
      <c r="G141" s="21">
        <v>0</v>
      </c>
      <c r="H141" s="21">
        <v>10.32</v>
      </c>
      <c r="I141" s="21">
        <v>49.1</v>
      </c>
      <c r="J141" s="21">
        <v>0.04</v>
      </c>
      <c r="K141" s="21">
        <v>0</v>
      </c>
      <c r="L141" s="21">
        <v>0.04</v>
      </c>
      <c r="M141" s="21">
        <v>0</v>
      </c>
      <c r="N141" s="21">
        <v>0.42</v>
      </c>
      <c r="O141" s="21">
        <v>9.24</v>
      </c>
      <c r="P141" s="21">
        <v>0.66</v>
      </c>
      <c r="Q141" s="21">
        <v>0</v>
      </c>
      <c r="R141" s="21">
        <v>0</v>
      </c>
      <c r="S141" s="21">
        <v>0.06</v>
      </c>
      <c r="T141" s="21">
        <v>0.3</v>
      </c>
      <c r="U141" s="21">
        <v>0</v>
      </c>
      <c r="V141" s="21">
        <v>26.6</v>
      </c>
      <c r="W141" s="21">
        <v>4.5999999999999996</v>
      </c>
      <c r="X141" s="21">
        <v>6.6</v>
      </c>
      <c r="Y141" s="21">
        <v>17.399999999999999</v>
      </c>
      <c r="Z141" s="21">
        <v>0.4</v>
      </c>
      <c r="AA141" s="21">
        <v>0</v>
      </c>
      <c r="AB141" s="21">
        <v>0</v>
      </c>
      <c r="AC141" s="21">
        <v>0</v>
      </c>
      <c r="AD141" s="21">
        <v>0.26</v>
      </c>
      <c r="AE141" s="21">
        <v>0.03</v>
      </c>
      <c r="AF141" s="21">
        <v>0.01</v>
      </c>
      <c r="AG141" s="21">
        <v>0.32</v>
      </c>
      <c r="AH141" s="21">
        <v>0.62</v>
      </c>
      <c r="AI141" s="21">
        <v>0</v>
      </c>
      <c r="AJ141" s="22">
        <v>0</v>
      </c>
      <c r="AK141" s="22">
        <v>0</v>
      </c>
      <c r="AL141" s="22">
        <v>0</v>
      </c>
      <c r="AM141" s="22">
        <v>0</v>
      </c>
      <c r="AN141" s="22">
        <v>0</v>
      </c>
      <c r="AO141" s="22">
        <v>0</v>
      </c>
      <c r="AP141" s="22">
        <v>0</v>
      </c>
      <c r="AQ141" s="22">
        <v>0</v>
      </c>
      <c r="AR141" s="22">
        <v>0</v>
      </c>
      <c r="AS141" s="22">
        <v>0</v>
      </c>
      <c r="AT141" s="22">
        <v>0</v>
      </c>
      <c r="AU141" s="22">
        <v>0</v>
      </c>
      <c r="AV141" s="22">
        <v>0</v>
      </c>
      <c r="AW141" s="22">
        <v>0</v>
      </c>
      <c r="AX141" s="22">
        <v>0</v>
      </c>
      <c r="AY141" s="22">
        <v>0</v>
      </c>
      <c r="AZ141" s="22">
        <v>0</v>
      </c>
      <c r="BA141" s="22">
        <v>0</v>
      </c>
      <c r="BB141" s="22">
        <v>0</v>
      </c>
      <c r="BC141" s="22">
        <v>0</v>
      </c>
      <c r="BD141" s="22">
        <v>0</v>
      </c>
      <c r="BE141" s="22">
        <v>0</v>
      </c>
      <c r="BF141" s="22">
        <v>0</v>
      </c>
      <c r="BG141" s="22">
        <v>0</v>
      </c>
      <c r="BH141" s="22">
        <v>0</v>
      </c>
      <c r="BI141" s="22">
        <v>0</v>
      </c>
      <c r="BJ141" s="22">
        <v>0</v>
      </c>
      <c r="BK141" s="22">
        <v>0</v>
      </c>
      <c r="BL141" s="22">
        <v>0</v>
      </c>
      <c r="BM141" s="22">
        <v>0</v>
      </c>
      <c r="BN141" s="22">
        <v>0</v>
      </c>
      <c r="BO141" s="22">
        <v>0</v>
      </c>
      <c r="BP141" s="22">
        <v>0</v>
      </c>
      <c r="BQ141" s="22">
        <v>0</v>
      </c>
      <c r="BR141" s="22">
        <v>0</v>
      </c>
      <c r="BS141" s="22">
        <v>0</v>
      </c>
      <c r="BT141" s="22">
        <v>0</v>
      </c>
      <c r="BU141" s="22">
        <v>0</v>
      </c>
      <c r="BV141" s="22">
        <v>0</v>
      </c>
      <c r="BW141" s="22">
        <v>0</v>
      </c>
      <c r="BX141" s="22">
        <v>0</v>
      </c>
      <c r="BY141" s="22">
        <v>0</v>
      </c>
      <c r="BZ141" s="22">
        <v>0</v>
      </c>
      <c r="CA141" s="22">
        <v>0</v>
      </c>
      <c r="CB141" s="22">
        <v>7.54</v>
      </c>
      <c r="CC141" s="23"/>
      <c r="CD141" s="23"/>
      <c r="CE141" s="22">
        <v>0</v>
      </c>
      <c r="CG141" s="22">
        <v>0</v>
      </c>
      <c r="CH141" s="22">
        <v>0</v>
      </c>
      <c r="CI141" s="22">
        <v>0</v>
      </c>
      <c r="CJ141" s="22">
        <v>0</v>
      </c>
      <c r="CK141" s="22">
        <v>0</v>
      </c>
      <c r="CL141" s="22">
        <v>0</v>
      </c>
      <c r="CM141" s="22">
        <v>0</v>
      </c>
      <c r="CN141" s="22">
        <v>0</v>
      </c>
      <c r="CO141" s="22">
        <v>0</v>
      </c>
      <c r="CP141" s="22">
        <v>0</v>
      </c>
      <c r="CQ141" s="22">
        <v>0</v>
      </c>
    </row>
    <row r="142" spans="1:95" s="15" customFormat="1" x14ac:dyDescent="0.3">
      <c r="A142" s="32" t="s">
        <v>188</v>
      </c>
      <c r="B142" s="17" t="s">
        <v>109</v>
      </c>
      <c r="C142" s="18" t="str">
        <f>"20,0"</f>
        <v>20,0</v>
      </c>
      <c r="D142" s="18">
        <v>1.32</v>
      </c>
      <c r="E142" s="18">
        <v>0</v>
      </c>
      <c r="F142" s="18">
        <v>0.24</v>
      </c>
      <c r="G142" s="18">
        <v>0</v>
      </c>
      <c r="H142" s="18">
        <v>8.34</v>
      </c>
      <c r="I142" s="18">
        <v>38.676000000000002</v>
      </c>
      <c r="J142" s="18">
        <v>0.04</v>
      </c>
      <c r="K142" s="18">
        <v>0</v>
      </c>
      <c r="L142" s="18">
        <v>0.04</v>
      </c>
      <c r="M142" s="18">
        <v>0</v>
      </c>
      <c r="N142" s="18">
        <v>0.24</v>
      </c>
      <c r="O142" s="18">
        <v>6.44</v>
      </c>
      <c r="P142" s="18">
        <v>1.66</v>
      </c>
      <c r="Q142" s="18">
        <v>0</v>
      </c>
      <c r="R142" s="18">
        <v>0</v>
      </c>
      <c r="S142" s="18">
        <v>0.2</v>
      </c>
      <c r="T142" s="18">
        <v>0.5</v>
      </c>
      <c r="U142" s="18">
        <v>0</v>
      </c>
      <c r="V142" s="18">
        <v>49</v>
      </c>
      <c r="W142" s="18">
        <v>7</v>
      </c>
      <c r="X142" s="18">
        <v>9.4</v>
      </c>
      <c r="Y142" s="18">
        <v>31.6</v>
      </c>
      <c r="Z142" s="18">
        <v>0.78</v>
      </c>
      <c r="AA142" s="18">
        <v>0</v>
      </c>
      <c r="AB142" s="18">
        <v>1</v>
      </c>
      <c r="AC142" s="18">
        <v>0.2</v>
      </c>
      <c r="AD142" s="18">
        <v>0.28000000000000003</v>
      </c>
      <c r="AE142" s="18">
        <v>0.04</v>
      </c>
      <c r="AF142" s="18">
        <v>0.02</v>
      </c>
      <c r="AG142" s="18">
        <v>0.14000000000000001</v>
      </c>
      <c r="AH142" s="18">
        <v>0.4</v>
      </c>
      <c r="AI142" s="18">
        <v>0</v>
      </c>
      <c r="AJ142" s="15">
        <v>0</v>
      </c>
      <c r="AK142" s="15">
        <v>64.400000000000006</v>
      </c>
      <c r="AL142" s="15">
        <v>49.6</v>
      </c>
      <c r="AM142" s="15">
        <v>85.4</v>
      </c>
      <c r="AN142" s="15">
        <v>44.6</v>
      </c>
      <c r="AO142" s="15">
        <v>18.600000000000001</v>
      </c>
      <c r="AP142" s="15">
        <v>39.6</v>
      </c>
      <c r="AQ142" s="15">
        <v>16</v>
      </c>
      <c r="AR142" s="15">
        <v>74.2</v>
      </c>
      <c r="AS142" s="15">
        <v>59.4</v>
      </c>
      <c r="AT142" s="15">
        <v>58.2</v>
      </c>
      <c r="AU142" s="15">
        <v>92.8</v>
      </c>
      <c r="AV142" s="15">
        <v>24.8</v>
      </c>
      <c r="AW142" s="15">
        <v>62</v>
      </c>
      <c r="AX142" s="15">
        <v>305.8</v>
      </c>
      <c r="AY142" s="15">
        <v>0</v>
      </c>
      <c r="AZ142" s="15">
        <v>105.2</v>
      </c>
      <c r="BA142" s="15">
        <v>58.2</v>
      </c>
      <c r="BB142" s="15">
        <v>36</v>
      </c>
      <c r="BC142" s="15">
        <v>26</v>
      </c>
      <c r="BD142" s="15">
        <v>0</v>
      </c>
      <c r="BE142" s="15">
        <v>0</v>
      </c>
      <c r="BF142" s="15">
        <v>0</v>
      </c>
      <c r="BG142" s="15">
        <v>0</v>
      </c>
      <c r="BH142" s="15">
        <v>0</v>
      </c>
      <c r="BI142" s="15">
        <v>0</v>
      </c>
      <c r="BJ142" s="15">
        <v>0</v>
      </c>
      <c r="BK142" s="15">
        <v>0.03</v>
      </c>
      <c r="BL142" s="15">
        <v>0</v>
      </c>
      <c r="BM142" s="15">
        <v>0</v>
      </c>
      <c r="BN142" s="15">
        <v>0</v>
      </c>
      <c r="BO142" s="15">
        <v>0</v>
      </c>
      <c r="BP142" s="15">
        <v>0</v>
      </c>
      <c r="BQ142" s="15">
        <v>0</v>
      </c>
      <c r="BR142" s="15">
        <v>0</v>
      </c>
      <c r="BS142" s="15">
        <v>0.02</v>
      </c>
      <c r="BT142" s="15">
        <v>0</v>
      </c>
      <c r="BU142" s="15">
        <v>0</v>
      </c>
      <c r="BV142" s="15">
        <v>0.1</v>
      </c>
      <c r="BW142" s="15">
        <v>0.02</v>
      </c>
      <c r="BX142" s="15">
        <v>0</v>
      </c>
      <c r="BY142" s="15">
        <v>0</v>
      </c>
      <c r="BZ142" s="15">
        <v>0</v>
      </c>
      <c r="CA142" s="15">
        <v>0</v>
      </c>
      <c r="CB142" s="15">
        <v>9.4</v>
      </c>
      <c r="CC142" s="19"/>
      <c r="CD142" s="19"/>
      <c r="CE142" s="15">
        <v>0.17</v>
      </c>
      <c r="CG142" s="15">
        <v>0</v>
      </c>
      <c r="CH142" s="15">
        <v>0</v>
      </c>
      <c r="CI142" s="15">
        <v>0</v>
      </c>
      <c r="CJ142" s="15">
        <v>0</v>
      </c>
      <c r="CK142" s="15">
        <v>0</v>
      </c>
      <c r="CL142" s="15">
        <v>0</v>
      </c>
      <c r="CM142" s="15">
        <v>0</v>
      </c>
      <c r="CN142" s="15">
        <v>0</v>
      </c>
      <c r="CO142" s="15">
        <v>0</v>
      </c>
      <c r="CP142" s="15">
        <v>0</v>
      </c>
      <c r="CQ142" s="15">
        <v>0</v>
      </c>
    </row>
    <row r="143" spans="1:95" s="26" customFormat="1" x14ac:dyDescent="0.3">
      <c r="A143" s="33"/>
      <c r="B143" s="24" t="s">
        <v>110</v>
      </c>
      <c r="C143" s="25"/>
      <c r="D143" s="25">
        <v>17.309999999999999</v>
      </c>
      <c r="E143" s="25">
        <v>1.0900000000000001</v>
      </c>
      <c r="F143" s="25">
        <v>19.829999999999998</v>
      </c>
      <c r="G143" s="25">
        <v>0.25</v>
      </c>
      <c r="H143" s="25">
        <v>94.14</v>
      </c>
      <c r="I143" s="25">
        <v>603.20000000000005</v>
      </c>
      <c r="J143" s="25">
        <v>6.74</v>
      </c>
      <c r="K143" s="25">
        <v>0.25</v>
      </c>
      <c r="L143" s="25">
        <v>6.71</v>
      </c>
      <c r="M143" s="25">
        <v>0</v>
      </c>
      <c r="N143" s="25">
        <v>38.549999999999997</v>
      </c>
      <c r="O143" s="25">
        <v>43.92</v>
      </c>
      <c r="P143" s="25">
        <v>11.68</v>
      </c>
      <c r="Q143" s="25">
        <v>0</v>
      </c>
      <c r="R143" s="25">
        <v>0</v>
      </c>
      <c r="S143" s="25">
        <v>1.87</v>
      </c>
      <c r="T143" s="25">
        <v>6.61</v>
      </c>
      <c r="U143" s="25">
        <v>358.11</v>
      </c>
      <c r="V143" s="25">
        <v>1207.2</v>
      </c>
      <c r="W143" s="25">
        <v>125.19</v>
      </c>
      <c r="X143" s="25">
        <v>89.44</v>
      </c>
      <c r="Y143" s="25">
        <v>255.09</v>
      </c>
      <c r="Z143" s="25">
        <v>4.34</v>
      </c>
      <c r="AA143" s="25">
        <v>64.02</v>
      </c>
      <c r="AB143" s="25">
        <v>4980.53</v>
      </c>
      <c r="AC143" s="25">
        <v>945.5</v>
      </c>
      <c r="AD143" s="25">
        <v>1.78</v>
      </c>
      <c r="AE143" s="25">
        <v>0.31</v>
      </c>
      <c r="AF143" s="25">
        <v>0.3</v>
      </c>
      <c r="AG143" s="25">
        <v>4.0999999999999996</v>
      </c>
      <c r="AH143" s="25">
        <v>4.9800000000000004</v>
      </c>
      <c r="AI143" s="25">
        <v>96.51</v>
      </c>
      <c r="AJ143" s="26">
        <v>0</v>
      </c>
      <c r="AK143" s="26">
        <v>171.21</v>
      </c>
      <c r="AL143" s="26">
        <v>168.66</v>
      </c>
      <c r="AM143" s="26">
        <v>244.36</v>
      </c>
      <c r="AN143" s="26">
        <v>208.19</v>
      </c>
      <c r="AO143" s="26">
        <v>53.79</v>
      </c>
      <c r="AP143" s="26">
        <v>153.54</v>
      </c>
      <c r="AQ143" s="26">
        <v>58.61</v>
      </c>
      <c r="AR143" s="26">
        <v>191.69</v>
      </c>
      <c r="AS143" s="26">
        <v>205.88</v>
      </c>
      <c r="AT143" s="26">
        <v>364.9</v>
      </c>
      <c r="AU143" s="26">
        <v>428.39</v>
      </c>
      <c r="AV143" s="26">
        <v>72.599999999999994</v>
      </c>
      <c r="AW143" s="26">
        <v>173.29</v>
      </c>
      <c r="AX143" s="26">
        <v>926.17</v>
      </c>
      <c r="AY143" s="26">
        <v>0</v>
      </c>
      <c r="AZ143" s="26">
        <v>220.74</v>
      </c>
      <c r="BA143" s="26">
        <v>168.53</v>
      </c>
      <c r="BB143" s="26">
        <v>127.09</v>
      </c>
      <c r="BC143" s="26">
        <v>64.239999999999995</v>
      </c>
      <c r="BD143" s="26">
        <v>0.34</v>
      </c>
      <c r="BE143" s="26">
        <v>7.0000000000000007E-2</v>
      </c>
      <c r="BF143" s="26">
        <v>0.06</v>
      </c>
      <c r="BG143" s="26">
        <v>0.17</v>
      </c>
      <c r="BH143" s="26">
        <v>0.22</v>
      </c>
      <c r="BI143" s="26">
        <v>0.71</v>
      </c>
      <c r="BJ143" s="26">
        <v>0</v>
      </c>
      <c r="BK143" s="26">
        <v>2.33</v>
      </c>
      <c r="BL143" s="26">
        <v>0</v>
      </c>
      <c r="BM143" s="26">
        <v>0.7</v>
      </c>
      <c r="BN143" s="26">
        <v>0</v>
      </c>
      <c r="BO143" s="26">
        <v>0</v>
      </c>
      <c r="BP143" s="26">
        <v>0</v>
      </c>
      <c r="BQ143" s="26">
        <v>0</v>
      </c>
      <c r="BR143" s="26">
        <v>0.27</v>
      </c>
      <c r="BS143" s="26">
        <v>2.2599999999999998</v>
      </c>
      <c r="BT143" s="26">
        <v>0</v>
      </c>
      <c r="BU143" s="26">
        <v>0</v>
      </c>
      <c r="BV143" s="26">
        <v>0.3</v>
      </c>
      <c r="BW143" s="26">
        <v>0.02</v>
      </c>
      <c r="BX143" s="26">
        <v>0</v>
      </c>
      <c r="BY143" s="26">
        <v>0</v>
      </c>
      <c r="BZ143" s="26">
        <v>0</v>
      </c>
      <c r="CA143" s="26">
        <v>0</v>
      </c>
      <c r="CB143" s="26">
        <v>613.22</v>
      </c>
      <c r="CC143" s="13"/>
      <c r="CD143" s="13" t="e">
        <f>$I$143/$I$149*100</f>
        <v>#DIV/0!</v>
      </c>
      <c r="CE143" s="26">
        <v>894.11</v>
      </c>
      <c r="CG143" s="26">
        <v>0</v>
      </c>
      <c r="CH143" s="26">
        <v>0</v>
      </c>
      <c r="CI143" s="26">
        <v>0</v>
      </c>
      <c r="CJ143" s="26">
        <v>0</v>
      </c>
      <c r="CK143" s="26">
        <v>0</v>
      </c>
      <c r="CL143" s="26">
        <v>0</v>
      </c>
      <c r="CM143" s="26">
        <v>0</v>
      </c>
      <c r="CN143" s="26">
        <v>0</v>
      </c>
      <c r="CO143" s="26">
        <v>0</v>
      </c>
      <c r="CP143" s="26">
        <v>18.940000000000001</v>
      </c>
      <c r="CQ143" s="26">
        <v>1.28</v>
      </c>
    </row>
    <row r="144" spans="1:95" x14ac:dyDescent="0.3">
      <c r="B144" s="16" t="s">
        <v>111</v>
      </c>
    </row>
    <row r="145" spans="1:95" s="22" customFormat="1" x14ac:dyDescent="0.3">
      <c r="A145" s="31" t="s">
        <v>184</v>
      </c>
      <c r="B145" s="20" t="s">
        <v>147</v>
      </c>
      <c r="C145" s="21" t="str">
        <f>"70,0"</f>
        <v>70,0</v>
      </c>
      <c r="D145" s="21">
        <v>5.25</v>
      </c>
      <c r="E145" s="21">
        <v>0</v>
      </c>
      <c r="F145" s="21">
        <v>6.86</v>
      </c>
      <c r="G145" s="21">
        <v>0</v>
      </c>
      <c r="H145" s="21">
        <v>53.69</v>
      </c>
      <c r="I145" s="21">
        <v>295.58199999999999</v>
      </c>
      <c r="J145" s="21">
        <v>1.47</v>
      </c>
      <c r="K145" s="21">
        <v>0</v>
      </c>
      <c r="L145" s="21">
        <v>0</v>
      </c>
      <c r="M145" s="21">
        <v>0</v>
      </c>
      <c r="N145" s="21">
        <v>16.52</v>
      </c>
      <c r="O145" s="21">
        <v>35.56</v>
      </c>
      <c r="P145" s="21">
        <v>1.61</v>
      </c>
      <c r="Q145" s="21">
        <v>0</v>
      </c>
      <c r="R145" s="21">
        <v>0</v>
      </c>
      <c r="S145" s="21">
        <v>0.35</v>
      </c>
      <c r="T145" s="21">
        <v>0.7</v>
      </c>
      <c r="U145" s="21">
        <v>231</v>
      </c>
      <c r="V145" s="21">
        <v>77</v>
      </c>
      <c r="W145" s="21">
        <v>20.3</v>
      </c>
      <c r="X145" s="21">
        <v>14</v>
      </c>
      <c r="Y145" s="21">
        <v>63</v>
      </c>
      <c r="Z145" s="21">
        <v>1.47</v>
      </c>
      <c r="AA145" s="21">
        <v>7</v>
      </c>
      <c r="AB145" s="21">
        <v>5.6</v>
      </c>
      <c r="AC145" s="21">
        <v>7.7</v>
      </c>
      <c r="AD145" s="21">
        <v>2.4500000000000002</v>
      </c>
      <c r="AE145" s="21">
        <v>0.06</v>
      </c>
      <c r="AF145" s="21">
        <v>0.04</v>
      </c>
      <c r="AG145" s="21">
        <v>0.49</v>
      </c>
      <c r="AH145" s="21">
        <v>1.33</v>
      </c>
      <c r="AI145" s="21">
        <v>0</v>
      </c>
      <c r="AJ145" s="22">
        <v>0</v>
      </c>
      <c r="AK145" s="22">
        <v>872.9</v>
      </c>
      <c r="AL145" s="22">
        <v>648.20000000000005</v>
      </c>
      <c r="AM145" s="22">
        <v>1115.8</v>
      </c>
      <c r="AN145" s="22">
        <v>1003.1</v>
      </c>
      <c r="AO145" s="22">
        <v>306.60000000000002</v>
      </c>
      <c r="AP145" s="22">
        <v>568.4</v>
      </c>
      <c r="AQ145" s="22">
        <v>166.6</v>
      </c>
      <c r="AR145" s="22">
        <v>649.6</v>
      </c>
      <c r="AS145" s="22">
        <v>0</v>
      </c>
      <c r="AT145" s="22">
        <v>0</v>
      </c>
      <c r="AU145" s="22">
        <v>0</v>
      </c>
      <c r="AV145" s="22">
        <v>307.3</v>
      </c>
      <c r="AW145" s="22">
        <v>0</v>
      </c>
      <c r="AX145" s="22">
        <v>0</v>
      </c>
      <c r="AY145" s="22">
        <v>0</v>
      </c>
      <c r="AZ145" s="22">
        <v>0</v>
      </c>
      <c r="BA145" s="22">
        <v>0</v>
      </c>
      <c r="BB145" s="22">
        <v>0</v>
      </c>
      <c r="BC145" s="22">
        <v>0</v>
      </c>
      <c r="BD145" s="22">
        <v>0</v>
      </c>
      <c r="BE145" s="22">
        <v>0</v>
      </c>
      <c r="BF145" s="22">
        <v>0</v>
      </c>
      <c r="BG145" s="22">
        <v>0</v>
      </c>
      <c r="BH145" s="22">
        <v>0</v>
      </c>
      <c r="BI145" s="22">
        <v>0</v>
      </c>
      <c r="BJ145" s="22">
        <v>0</v>
      </c>
      <c r="BK145" s="22">
        <v>0</v>
      </c>
      <c r="BL145" s="22">
        <v>0</v>
      </c>
      <c r="BM145" s="22">
        <v>0</v>
      </c>
      <c r="BN145" s="22">
        <v>0</v>
      </c>
      <c r="BO145" s="22">
        <v>0</v>
      </c>
      <c r="BP145" s="22">
        <v>0</v>
      </c>
      <c r="BQ145" s="22">
        <v>0</v>
      </c>
      <c r="BR145" s="22">
        <v>0</v>
      </c>
      <c r="BS145" s="22">
        <v>0</v>
      </c>
      <c r="BT145" s="22">
        <v>0</v>
      </c>
      <c r="BU145" s="22">
        <v>0</v>
      </c>
      <c r="BV145" s="22">
        <v>0</v>
      </c>
      <c r="BW145" s="22">
        <v>0</v>
      </c>
      <c r="BX145" s="22">
        <v>0</v>
      </c>
      <c r="BY145" s="22">
        <v>0</v>
      </c>
      <c r="BZ145" s="22">
        <v>0</v>
      </c>
      <c r="CA145" s="22">
        <v>0</v>
      </c>
      <c r="CB145" s="22">
        <v>3.15</v>
      </c>
      <c r="CC145" s="23"/>
      <c r="CD145" s="23"/>
      <c r="CE145" s="22">
        <v>7.93</v>
      </c>
      <c r="CG145" s="22">
        <v>1.26</v>
      </c>
      <c r="CH145" s="22">
        <v>1.26</v>
      </c>
      <c r="CI145" s="22">
        <v>1.26</v>
      </c>
      <c r="CJ145" s="22">
        <v>648</v>
      </c>
      <c r="CK145" s="22">
        <v>414</v>
      </c>
      <c r="CL145" s="22">
        <v>531</v>
      </c>
      <c r="CM145" s="22">
        <v>6.16</v>
      </c>
      <c r="CN145" s="22">
        <v>6.16</v>
      </c>
      <c r="CO145" s="22">
        <v>6.16</v>
      </c>
      <c r="CP145" s="22">
        <v>0</v>
      </c>
      <c r="CQ145" s="22">
        <v>0</v>
      </c>
    </row>
    <row r="146" spans="1:95" s="15" customFormat="1" x14ac:dyDescent="0.3">
      <c r="A146" s="32" t="s">
        <v>184</v>
      </c>
      <c r="B146" s="17" t="s">
        <v>148</v>
      </c>
      <c r="C146" s="18" t="str">
        <f>"180,0"</f>
        <v>180,0</v>
      </c>
      <c r="D146" s="18">
        <v>5.22</v>
      </c>
      <c r="E146" s="18">
        <v>5.22</v>
      </c>
      <c r="F146" s="18">
        <v>5.76</v>
      </c>
      <c r="G146" s="18">
        <v>0</v>
      </c>
      <c r="H146" s="18">
        <v>7.2</v>
      </c>
      <c r="I146" s="18">
        <v>104.94</v>
      </c>
      <c r="J146" s="18">
        <v>3.6</v>
      </c>
      <c r="K146" s="18">
        <v>0</v>
      </c>
      <c r="L146" s="18">
        <v>0</v>
      </c>
      <c r="M146" s="18">
        <v>0</v>
      </c>
      <c r="N146" s="18">
        <v>7.2</v>
      </c>
      <c r="O146" s="18">
        <v>0</v>
      </c>
      <c r="P146" s="18">
        <v>0</v>
      </c>
      <c r="Q146" s="18">
        <v>0</v>
      </c>
      <c r="R146" s="18">
        <v>0</v>
      </c>
      <c r="S146" s="18">
        <v>1.62</v>
      </c>
      <c r="T146" s="18">
        <v>1.26</v>
      </c>
      <c r="U146" s="18">
        <v>90</v>
      </c>
      <c r="V146" s="18">
        <v>262.8</v>
      </c>
      <c r="W146" s="18">
        <v>216</v>
      </c>
      <c r="X146" s="18">
        <v>25.2</v>
      </c>
      <c r="Y146" s="18">
        <v>171</v>
      </c>
      <c r="Z146" s="18">
        <v>0.18</v>
      </c>
      <c r="AA146" s="18">
        <v>36</v>
      </c>
      <c r="AB146" s="18">
        <v>18</v>
      </c>
      <c r="AC146" s="18">
        <v>39.6</v>
      </c>
      <c r="AD146" s="18">
        <v>0</v>
      </c>
      <c r="AE146" s="18">
        <v>0.05</v>
      </c>
      <c r="AF146" s="18">
        <v>0.31</v>
      </c>
      <c r="AG146" s="18">
        <v>0.18</v>
      </c>
      <c r="AH146" s="18">
        <v>1.44</v>
      </c>
      <c r="AI146" s="18">
        <v>1.26</v>
      </c>
      <c r="AJ146" s="15">
        <v>0</v>
      </c>
      <c r="AK146" s="15">
        <v>243</v>
      </c>
      <c r="AL146" s="15">
        <v>288</v>
      </c>
      <c r="AM146" s="15">
        <v>498.6</v>
      </c>
      <c r="AN146" s="15">
        <v>432</v>
      </c>
      <c r="AO146" s="15">
        <v>127.8</v>
      </c>
      <c r="AP146" s="15">
        <v>198</v>
      </c>
      <c r="AQ146" s="15">
        <v>77.400000000000006</v>
      </c>
      <c r="AR146" s="15">
        <v>253.8</v>
      </c>
      <c r="AS146" s="15">
        <v>190.8</v>
      </c>
      <c r="AT146" s="15">
        <v>189</v>
      </c>
      <c r="AU146" s="15">
        <v>388.8</v>
      </c>
      <c r="AV146" s="15">
        <v>140.4</v>
      </c>
      <c r="AW146" s="15">
        <v>82.8</v>
      </c>
      <c r="AX146" s="15">
        <v>910.8</v>
      </c>
      <c r="AY146" s="15">
        <v>0</v>
      </c>
      <c r="AZ146" s="15">
        <v>489.6</v>
      </c>
      <c r="BA146" s="15">
        <v>333</v>
      </c>
      <c r="BB146" s="15">
        <v>279</v>
      </c>
      <c r="BC146" s="15">
        <v>36</v>
      </c>
      <c r="BD146" s="15">
        <v>0.18</v>
      </c>
      <c r="BE146" s="15">
        <v>0.13</v>
      </c>
      <c r="BF146" s="15">
        <v>7.0000000000000007E-2</v>
      </c>
      <c r="BG146" s="15">
        <v>0.14000000000000001</v>
      </c>
      <c r="BH146" s="15">
        <v>0.16</v>
      </c>
      <c r="BI146" s="15">
        <v>0.81</v>
      </c>
      <c r="BJ146" s="15">
        <v>0.05</v>
      </c>
      <c r="BK146" s="15">
        <v>1.01</v>
      </c>
      <c r="BL146" s="15">
        <v>0.04</v>
      </c>
      <c r="BM146" s="15">
        <v>0.56000000000000005</v>
      </c>
      <c r="BN146" s="15">
        <v>7.0000000000000007E-2</v>
      </c>
      <c r="BO146" s="15">
        <v>0</v>
      </c>
      <c r="BP146" s="15">
        <v>0</v>
      </c>
      <c r="BQ146" s="15">
        <v>7.0000000000000007E-2</v>
      </c>
      <c r="BR146" s="15">
        <v>0.14000000000000001</v>
      </c>
      <c r="BS146" s="15">
        <v>1.24</v>
      </c>
      <c r="BT146" s="15">
        <v>0.02</v>
      </c>
      <c r="BU146" s="15">
        <v>0</v>
      </c>
      <c r="BV146" s="15">
        <v>0.04</v>
      </c>
      <c r="BW146" s="15">
        <v>0.05</v>
      </c>
      <c r="BX146" s="15">
        <v>0.14000000000000001</v>
      </c>
      <c r="BY146" s="15">
        <v>0</v>
      </c>
      <c r="BZ146" s="15">
        <v>0</v>
      </c>
      <c r="CA146" s="15">
        <v>0</v>
      </c>
      <c r="CB146" s="15">
        <v>158.94</v>
      </c>
      <c r="CC146" s="19"/>
      <c r="CD146" s="19"/>
      <c r="CE146" s="15">
        <v>39</v>
      </c>
      <c r="CG146" s="15">
        <v>17.8</v>
      </c>
      <c r="CH146" s="15">
        <v>17.8</v>
      </c>
      <c r="CI146" s="15">
        <v>17.8</v>
      </c>
      <c r="CJ146" s="15">
        <v>880</v>
      </c>
      <c r="CK146" s="15">
        <v>420</v>
      </c>
      <c r="CL146" s="15">
        <v>650</v>
      </c>
      <c r="CM146" s="15">
        <v>4</v>
      </c>
      <c r="CN146" s="15">
        <v>2</v>
      </c>
      <c r="CO146" s="15">
        <v>3</v>
      </c>
      <c r="CP146" s="15">
        <v>0</v>
      </c>
      <c r="CQ146" s="15">
        <v>0</v>
      </c>
    </row>
    <row r="147" spans="1:95" s="26" customFormat="1" x14ac:dyDescent="0.3">
      <c r="A147" s="33"/>
      <c r="B147" s="24" t="s">
        <v>114</v>
      </c>
      <c r="C147" s="25"/>
      <c r="D147" s="25">
        <v>10.47</v>
      </c>
      <c r="E147" s="25">
        <v>5.22</v>
      </c>
      <c r="F147" s="25">
        <v>12.62</v>
      </c>
      <c r="G147" s="25">
        <v>0</v>
      </c>
      <c r="H147" s="25">
        <v>60.89</v>
      </c>
      <c r="I147" s="25">
        <v>400.52</v>
      </c>
      <c r="J147" s="25">
        <v>5.07</v>
      </c>
      <c r="K147" s="25">
        <v>0</v>
      </c>
      <c r="L147" s="25">
        <v>0</v>
      </c>
      <c r="M147" s="25">
        <v>0</v>
      </c>
      <c r="N147" s="25">
        <v>23.72</v>
      </c>
      <c r="O147" s="25">
        <v>35.56</v>
      </c>
      <c r="P147" s="25">
        <v>1.61</v>
      </c>
      <c r="Q147" s="25">
        <v>0</v>
      </c>
      <c r="R147" s="25">
        <v>0</v>
      </c>
      <c r="S147" s="25">
        <v>1.97</v>
      </c>
      <c r="T147" s="25">
        <v>1.96</v>
      </c>
      <c r="U147" s="25">
        <v>321</v>
      </c>
      <c r="V147" s="25">
        <v>339.8</v>
      </c>
      <c r="W147" s="25">
        <v>236.3</v>
      </c>
      <c r="X147" s="25">
        <v>39.200000000000003</v>
      </c>
      <c r="Y147" s="25">
        <v>234</v>
      </c>
      <c r="Z147" s="25">
        <v>1.65</v>
      </c>
      <c r="AA147" s="25">
        <v>43</v>
      </c>
      <c r="AB147" s="25">
        <v>23.6</v>
      </c>
      <c r="AC147" s="25">
        <v>47.3</v>
      </c>
      <c r="AD147" s="25">
        <v>2.4500000000000002</v>
      </c>
      <c r="AE147" s="25">
        <v>0.11</v>
      </c>
      <c r="AF147" s="25">
        <v>0.34</v>
      </c>
      <c r="AG147" s="25">
        <v>0.67</v>
      </c>
      <c r="AH147" s="25">
        <v>2.77</v>
      </c>
      <c r="AI147" s="25">
        <v>1.26</v>
      </c>
      <c r="AJ147" s="26">
        <v>0</v>
      </c>
      <c r="AK147" s="26">
        <v>1115.9000000000001</v>
      </c>
      <c r="AL147" s="26">
        <v>936.2</v>
      </c>
      <c r="AM147" s="26">
        <v>1614.4</v>
      </c>
      <c r="AN147" s="26">
        <v>1435.1</v>
      </c>
      <c r="AO147" s="26">
        <v>434.4</v>
      </c>
      <c r="AP147" s="26">
        <v>766.4</v>
      </c>
      <c r="AQ147" s="26">
        <v>244</v>
      </c>
      <c r="AR147" s="26">
        <v>903.4</v>
      </c>
      <c r="AS147" s="26">
        <v>190.8</v>
      </c>
      <c r="AT147" s="26">
        <v>189</v>
      </c>
      <c r="AU147" s="26">
        <v>388.8</v>
      </c>
      <c r="AV147" s="26">
        <v>447.7</v>
      </c>
      <c r="AW147" s="26">
        <v>82.8</v>
      </c>
      <c r="AX147" s="26">
        <v>910.8</v>
      </c>
      <c r="AY147" s="26">
        <v>0</v>
      </c>
      <c r="AZ147" s="26">
        <v>489.6</v>
      </c>
      <c r="BA147" s="26">
        <v>333</v>
      </c>
      <c r="BB147" s="26">
        <v>279</v>
      </c>
      <c r="BC147" s="26">
        <v>36</v>
      </c>
      <c r="BD147" s="26">
        <v>0.18</v>
      </c>
      <c r="BE147" s="26">
        <v>0.13</v>
      </c>
      <c r="BF147" s="26">
        <v>7.0000000000000007E-2</v>
      </c>
      <c r="BG147" s="26">
        <v>0.14000000000000001</v>
      </c>
      <c r="BH147" s="26">
        <v>0.16</v>
      </c>
      <c r="BI147" s="26">
        <v>0.81</v>
      </c>
      <c r="BJ147" s="26">
        <v>0.05</v>
      </c>
      <c r="BK147" s="26">
        <v>1.01</v>
      </c>
      <c r="BL147" s="26">
        <v>0.04</v>
      </c>
      <c r="BM147" s="26">
        <v>0.56000000000000005</v>
      </c>
      <c r="BN147" s="26">
        <v>7.0000000000000007E-2</v>
      </c>
      <c r="BO147" s="26">
        <v>0</v>
      </c>
      <c r="BP147" s="26">
        <v>0</v>
      </c>
      <c r="BQ147" s="26">
        <v>7.0000000000000007E-2</v>
      </c>
      <c r="BR147" s="26">
        <v>0.14000000000000001</v>
      </c>
      <c r="BS147" s="26">
        <v>1.24</v>
      </c>
      <c r="BT147" s="26">
        <v>0.02</v>
      </c>
      <c r="BU147" s="26">
        <v>0</v>
      </c>
      <c r="BV147" s="26">
        <v>0.04</v>
      </c>
      <c r="BW147" s="26">
        <v>0.05</v>
      </c>
      <c r="BX147" s="26">
        <v>0.14000000000000001</v>
      </c>
      <c r="BY147" s="26">
        <v>0</v>
      </c>
      <c r="BZ147" s="26">
        <v>0</v>
      </c>
      <c r="CA147" s="26">
        <v>0</v>
      </c>
      <c r="CB147" s="26">
        <v>162.09</v>
      </c>
      <c r="CC147" s="13"/>
      <c r="CD147" s="13" t="e">
        <f>$I$147/$I$149*100</f>
        <v>#DIV/0!</v>
      </c>
      <c r="CE147" s="26">
        <v>46.93</v>
      </c>
      <c r="CG147" s="26">
        <v>19.059999999999999</v>
      </c>
      <c r="CH147" s="26">
        <v>19.059999999999999</v>
      </c>
      <c r="CI147" s="26">
        <v>19.059999999999999</v>
      </c>
      <c r="CJ147" s="26">
        <v>1528</v>
      </c>
      <c r="CK147" s="26">
        <v>834</v>
      </c>
      <c r="CL147" s="26">
        <v>1181</v>
      </c>
      <c r="CM147" s="26">
        <v>10.16</v>
      </c>
      <c r="CN147" s="26">
        <v>8.16</v>
      </c>
      <c r="CO147" s="26">
        <v>9.16</v>
      </c>
      <c r="CP147" s="26">
        <v>0</v>
      </c>
      <c r="CQ147" s="26">
        <v>0</v>
      </c>
    </row>
    <row r="148" spans="1:95" s="26" customFormat="1" x14ac:dyDescent="0.3">
      <c r="A148" s="33"/>
      <c r="B148" s="24" t="s">
        <v>115</v>
      </c>
      <c r="C148" s="25"/>
      <c r="D148" s="25">
        <v>39.049999999999997</v>
      </c>
      <c r="E148" s="25">
        <v>10.27</v>
      </c>
      <c r="F148" s="25">
        <v>50.29</v>
      </c>
      <c r="G148" s="25">
        <v>0.65</v>
      </c>
      <c r="H148" s="25">
        <v>229.07</v>
      </c>
      <c r="I148" s="25">
        <v>1490.44</v>
      </c>
      <c r="J148" s="25">
        <v>20.92</v>
      </c>
      <c r="K148" s="25">
        <v>0.62</v>
      </c>
      <c r="L148" s="25">
        <v>10.36</v>
      </c>
      <c r="M148" s="25">
        <v>0</v>
      </c>
      <c r="N148" s="25">
        <v>114.79</v>
      </c>
      <c r="O148" s="25">
        <v>96.45</v>
      </c>
      <c r="P148" s="25">
        <v>17.829999999999998</v>
      </c>
      <c r="Q148" s="25">
        <v>0</v>
      </c>
      <c r="R148" s="25">
        <v>0</v>
      </c>
      <c r="S148" s="25">
        <v>4.79</v>
      </c>
      <c r="T148" s="25">
        <v>11.68</v>
      </c>
      <c r="U148" s="25">
        <v>1049.26</v>
      </c>
      <c r="V148" s="25">
        <v>2145.11</v>
      </c>
      <c r="W148" s="25">
        <v>557.29999999999995</v>
      </c>
      <c r="X148" s="25">
        <v>187.4</v>
      </c>
      <c r="Y148" s="25">
        <v>732.29</v>
      </c>
      <c r="Z148" s="25">
        <v>10.64</v>
      </c>
      <c r="AA148" s="25">
        <v>228.13</v>
      </c>
      <c r="AB148" s="25">
        <v>5107.26</v>
      </c>
      <c r="AC148" s="25">
        <v>1105.6500000000001</v>
      </c>
      <c r="AD148" s="25">
        <v>5.04</v>
      </c>
      <c r="AE148" s="25">
        <v>0.65</v>
      </c>
      <c r="AF148" s="25">
        <v>0.9</v>
      </c>
      <c r="AG148" s="25">
        <v>6.17</v>
      </c>
      <c r="AH148" s="25">
        <v>9.6199999999999992</v>
      </c>
      <c r="AI148" s="25">
        <v>108.48</v>
      </c>
      <c r="AJ148" s="26">
        <v>0</v>
      </c>
      <c r="AK148" s="26">
        <v>1302.96</v>
      </c>
      <c r="AL148" s="26">
        <v>1121.56</v>
      </c>
      <c r="AM148" s="26">
        <v>1884.72</v>
      </c>
      <c r="AN148" s="26">
        <v>1665.44</v>
      </c>
      <c r="AO148" s="26">
        <v>492.82</v>
      </c>
      <c r="AP148" s="26">
        <v>935.38</v>
      </c>
      <c r="AQ148" s="26">
        <v>309.60000000000002</v>
      </c>
      <c r="AR148" s="26">
        <v>1107.94</v>
      </c>
      <c r="AS148" s="26">
        <v>416.94</v>
      </c>
      <c r="AT148" s="26">
        <v>566.26</v>
      </c>
      <c r="AU148" s="26">
        <v>900.52</v>
      </c>
      <c r="AV148" s="26">
        <v>530.55999999999995</v>
      </c>
      <c r="AW148" s="26">
        <v>272.31</v>
      </c>
      <c r="AX148" s="26">
        <v>1892.15</v>
      </c>
      <c r="AY148" s="26">
        <v>0</v>
      </c>
      <c r="AZ148" s="26">
        <v>727.78</v>
      </c>
      <c r="BA148" s="26">
        <v>522.55999999999995</v>
      </c>
      <c r="BB148" s="26">
        <v>415.94</v>
      </c>
      <c r="BC148" s="26">
        <v>106.13</v>
      </c>
      <c r="BD148" s="26">
        <v>1.07</v>
      </c>
      <c r="BE148" s="26">
        <v>0.32</v>
      </c>
      <c r="BF148" s="26">
        <v>0.24</v>
      </c>
      <c r="BG148" s="26">
        <v>0.59</v>
      </c>
      <c r="BH148" s="26">
        <v>0.74</v>
      </c>
      <c r="BI148" s="26">
        <v>2.68</v>
      </c>
      <c r="BJ148" s="26">
        <v>0.05</v>
      </c>
      <c r="BK148" s="26">
        <v>6.98</v>
      </c>
      <c r="BL148" s="26">
        <v>0.04</v>
      </c>
      <c r="BM148" s="26">
        <v>2.37</v>
      </c>
      <c r="BN148" s="26">
        <v>0.08</v>
      </c>
      <c r="BO148" s="26">
        <v>0</v>
      </c>
      <c r="BP148" s="26">
        <v>0</v>
      </c>
      <c r="BQ148" s="26">
        <v>0.15</v>
      </c>
      <c r="BR148" s="26">
        <v>0.83</v>
      </c>
      <c r="BS148" s="26">
        <v>6.87</v>
      </c>
      <c r="BT148" s="26">
        <v>0.02</v>
      </c>
      <c r="BU148" s="26">
        <v>0</v>
      </c>
      <c r="BV148" s="26">
        <v>0.46</v>
      </c>
      <c r="BW148" s="26">
        <v>0.09</v>
      </c>
      <c r="BX148" s="26">
        <v>0.14000000000000001</v>
      </c>
      <c r="BY148" s="26">
        <v>0</v>
      </c>
      <c r="BZ148" s="26">
        <v>0</v>
      </c>
      <c r="CA148" s="26">
        <v>0</v>
      </c>
      <c r="CB148" s="26">
        <v>1043.07</v>
      </c>
      <c r="CC148" s="13"/>
      <c r="CD148" s="13"/>
      <c r="CE148" s="26">
        <v>1079.3399999999999</v>
      </c>
      <c r="CG148" s="26">
        <v>21.06</v>
      </c>
      <c r="CH148" s="26">
        <v>21.06</v>
      </c>
      <c r="CI148" s="26">
        <v>21.06</v>
      </c>
      <c r="CJ148" s="26">
        <v>1678</v>
      </c>
      <c r="CK148" s="26">
        <v>984</v>
      </c>
      <c r="CL148" s="26">
        <v>1331</v>
      </c>
      <c r="CM148" s="26">
        <v>56.96</v>
      </c>
      <c r="CN148" s="26">
        <v>54.96</v>
      </c>
      <c r="CO148" s="26">
        <v>55.96</v>
      </c>
      <c r="CP148" s="26">
        <v>32.479999999999997</v>
      </c>
      <c r="CQ148" s="26">
        <v>2</v>
      </c>
    </row>
    <row r="149" spans="1:95" x14ac:dyDescent="0.3">
      <c r="C149" s="49" t="s">
        <v>253</v>
      </c>
      <c r="D149" s="48"/>
      <c r="E149" s="48"/>
      <c r="F149" s="48"/>
      <c r="G149" s="48"/>
      <c r="H149" s="48"/>
      <c r="I149" s="48"/>
    </row>
    <row r="150" spans="1:95" x14ac:dyDescent="0.3">
      <c r="C150" s="48"/>
      <c r="D150" s="48"/>
      <c r="E150" s="48"/>
      <c r="F150" s="48"/>
      <c r="G150" s="48"/>
      <c r="H150" s="48"/>
      <c r="I150" s="48"/>
    </row>
    <row r="151" spans="1:95" x14ac:dyDescent="0.3">
      <c r="C151" s="48"/>
      <c r="D151" s="48"/>
      <c r="E151" s="48"/>
      <c r="F151" s="48"/>
      <c r="G151" s="48"/>
      <c r="H151" s="48"/>
      <c r="I151" s="48"/>
    </row>
    <row r="153" spans="1:95" x14ac:dyDescent="0.3">
      <c r="A153" s="37" t="s">
        <v>93</v>
      </c>
      <c r="B153" s="36" t="s">
        <v>94</v>
      </c>
      <c r="C153" s="36" t="s">
        <v>73</v>
      </c>
      <c r="D153" s="39" t="s">
        <v>0</v>
      </c>
      <c r="E153" s="40"/>
      <c r="F153" s="39" t="s">
        <v>1</v>
      </c>
      <c r="G153" s="40"/>
      <c r="H153" s="36" t="s">
        <v>74</v>
      </c>
      <c r="I153" s="36" t="s">
        <v>95</v>
      </c>
    </row>
    <row r="154" spans="1:95" x14ac:dyDescent="0.3">
      <c r="A154" s="38"/>
      <c r="B154" s="36"/>
      <c r="C154" s="36"/>
      <c r="D154" s="41"/>
      <c r="E154" s="42"/>
      <c r="F154" s="41"/>
      <c r="G154" s="42"/>
      <c r="H154" s="36"/>
      <c r="I154" s="36"/>
    </row>
    <row r="155" spans="1:95" x14ac:dyDescent="0.3">
      <c r="B155" s="16" t="s">
        <v>98</v>
      </c>
    </row>
    <row r="156" spans="1:95" s="22" customFormat="1" x14ac:dyDescent="0.3">
      <c r="A156" s="31" t="s">
        <v>176</v>
      </c>
      <c r="B156" s="20" t="s">
        <v>99</v>
      </c>
      <c r="C156" s="34">
        <v>30</v>
      </c>
      <c r="D156" s="21">
        <v>2.77</v>
      </c>
      <c r="E156" s="21">
        <v>0</v>
      </c>
      <c r="F156" s="21">
        <v>0.35</v>
      </c>
      <c r="G156" s="21">
        <v>0</v>
      </c>
      <c r="H156" s="21">
        <v>18.059999999999999</v>
      </c>
      <c r="I156" s="21">
        <v>85.924999999999997</v>
      </c>
      <c r="J156" s="21">
        <v>7.0000000000000007E-2</v>
      </c>
      <c r="K156" s="21">
        <v>0</v>
      </c>
      <c r="L156" s="21">
        <v>7.0000000000000007E-2</v>
      </c>
      <c r="M156" s="21">
        <v>0</v>
      </c>
      <c r="N156" s="21">
        <v>0.74</v>
      </c>
      <c r="O156" s="21">
        <v>16.170000000000002</v>
      </c>
      <c r="P156" s="21">
        <v>1.1599999999999999</v>
      </c>
      <c r="Q156" s="21">
        <v>0</v>
      </c>
      <c r="R156" s="21">
        <v>0</v>
      </c>
      <c r="S156" s="21">
        <v>0.11</v>
      </c>
      <c r="T156" s="21">
        <v>0.53</v>
      </c>
      <c r="U156" s="21">
        <v>0</v>
      </c>
      <c r="V156" s="21">
        <v>46.55</v>
      </c>
      <c r="W156" s="21">
        <v>8.0500000000000007</v>
      </c>
      <c r="X156" s="21">
        <v>11.55</v>
      </c>
      <c r="Y156" s="21">
        <v>30.45</v>
      </c>
      <c r="Z156" s="21">
        <v>0.7</v>
      </c>
      <c r="AA156" s="21">
        <v>0</v>
      </c>
      <c r="AB156" s="21">
        <v>0</v>
      </c>
      <c r="AC156" s="21">
        <v>0</v>
      </c>
      <c r="AD156" s="21">
        <v>0.46</v>
      </c>
      <c r="AE156" s="21">
        <v>0.06</v>
      </c>
      <c r="AF156" s="21">
        <v>0.02</v>
      </c>
      <c r="AG156" s="21">
        <v>0.56000000000000005</v>
      </c>
      <c r="AH156" s="21">
        <v>1.0900000000000001</v>
      </c>
      <c r="AI156" s="21">
        <v>0</v>
      </c>
      <c r="AJ156" s="22">
        <v>0</v>
      </c>
      <c r="AK156" s="22">
        <v>0</v>
      </c>
      <c r="AL156" s="22">
        <v>0</v>
      </c>
      <c r="AM156" s="22">
        <v>0</v>
      </c>
      <c r="AN156" s="22">
        <v>0</v>
      </c>
      <c r="AO156" s="22">
        <v>0</v>
      </c>
      <c r="AP156" s="22">
        <v>0</v>
      </c>
      <c r="AQ156" s="22">
        <v>0</v>
      </c>
      <c r="AR156" s="22">
        <v>0</v>
      </c>
      <c r="AS156" s="22">
        <v>0</v>
      </c>
      <c r="AT156" s="22">
        <v>0</v>
      </c>
      <c r="AU156" s="22">
        <v>0</v>
      </c>
      <c r="AV156" s="22">
        <v>0</v>
      </c>
      <c r="AW156" s="22">
        <v>0</v>
      </c>
      <c r="AX156" s="22">
        <v>0</v>
      </c>
      <c r="AY156" s="22">
        <v>0</v>
      </c>
      <c r="AZ156" s="22">
        <v>0</v>
      </c>
      <c r="BA156" s="22">
        <v>0</v>
      </c>
      <c r="BB156" s="22">
        <v>0</v>
      </c>
      <c r="BC156" s="22">
        <v>0</v>
      </c>
      <c r="BD156" s="22">
        <v>0</v>
      </c>
      <c r="BE156" s="22">
        <v>0</v>
      </c>
      <c r="BF156" s="22">
        <v>0</v>
      </c>
      <c r="BG156" s="22">
        <v>0</v>
      </c>
      <c r="BH156" s="22">
        <v>0</v>
      </c>
      <c r="BI156" s="22">
        <v>0</v>
      </c>
      <c r="BJ156" s="22">
        <v>0</v>
      </c>
      <c r="BK156" s="22">
        <v>0</v>
      </c>
      <c r="BL156" s="22">
        <v>0</v>
      </c>
      <c r="BM156" s="22">
        <v>0</v>
      </c>
      <c r="BN156" s="22">
        <v>0</v>
      </c>
      <c r="BO156" s="22">
        <v>0</v>
      </c>
      <c r="BP156" s="22">
        <v>0</v>
      </c>
      <c r="BQ156" s="22">
        <v>0</v>
      </c>
      <c r="BR156" s="22">
        <v>0</v>
      </c>
      <c r="BS156" s="22">
        <v>0</v>
      </c>
      <c r="BT156" s="22">
        <v>0</v>
      </c>
      <c r="BU156" s="22">
        <v>0</v>
      </c>
      <c r="BV156" s="22">
        <v>0</v>
      </c>
      <c r="BW156" s="22">
        <v>0</v>
      </c>
      <c r="BX156" s="22">
        <v>0</v>
      </c>
      <c r="BY156" s="22">
        <v>0</v>
      </c>
      <c r="BZ156" s="22">
        <v>0</v>
      </c>
      <c r="CA156" s="22">
        <v>0</v>
      </c>
      <c r="CB156" s="22">
        <v>13.2</v>
      </c>
      <c r="CC156" s="23"/>
      <c r="CD156" s="23"/>
      <c r="CE156" s="22">
        <v>0</v>
      </c>
      <c r="CG156" s="22">
        <v>0</v>
      </c>
      <c r="CH156" s="22">
        <v>0</v>
      </c>
      <c r="CI156" s="22">
        <v>0</v>
      </c>
      <c r="CJ156" s="22">
        <v>0</v>
      </c>
      <c r="CK156" s="22">
        <v>0</v>
      </c>
      <c r="CL156" s="22">
        <v>0</v>
      </c>
      <c r="CM156" s="22">
        <v>0</v>
      </c>
      <c r="CN156" s="22">
        <v>0</v>
      </c>
      <c r="CO156" s="22">
        <v>0</v>
      </c>
      <c r="CP156" s="22">
        <v>0</v>
      </c>
      <c r="CQ156" s="22">
        <v>0</v>
      </c>
    </row>
    <row r="157" spans="1:95" s="22" customFormat="1" x14ac:dyDescent="0.3">
      <c r="A157" s="31" t="s">
        <v>191</v>
      </c>
      <c r="B157" s="20" t="s">
        <v>116</v>
      </c>
      <c r="C157" s="21" t="str">
        <f>"10,0"</f>
        <v>10,0</v>
      </c>
      <c r="D157" s="21">
        <v>2.63</v>
      </c>
      <c r="E157" s="21">
        <v>2.63</v>
      </c>
      <c r="F157" s="21">
        <v>2.66</v>
      </c>
      <c r="G157" s="21">
        <v>0</v>
      </c>
      <c r="H157" s="21">
        <v>0</v>
      </c>
      <c r="I157" s="21">
        <v>35.06</v>
      </c>
      <c r="J157" s="21">
        <v>1.53</v>
      </c>
      <c r="K157" s="21">
        <v>0</v>
      </c>
      <c r="L157" s="21">
        <v>1.53</v>
      </c>
      <c r="M157" s="21">
        <v>0</v>
      </c>
      <c r="N157" s="21">
        <v>0</v>
      </c>
      <c r="O157" s="21">
        <v>0</v>
      </c>
      <c r="P157" s="21">
        <v>0</v>
      </c>
      <c r="Q157" s="21">
        <v>0</v>
      </c>
      <c r="R157" s="21">
        <v>0</v>
      </c>
      <c r="S157" s="21">
        <v>0.2</v>
      </c>
      <c r="T157" s="21">
        <v>0.43</v>
      </c>
      <c r="U157" s="21">
        <v>0</v>
      </c>
      <c r="V157" s="21">
        <v>10</v>
      </c>
      <c r="W157" s="21">
        <v>100</v>
      </c>
      <c r="X157" s="21">
        <v>5.5</v>
      </c>
      <c r="Y157" s="21">
        <v>60</v>
      </c>
      <c r="Z157" s="21">
        <v>7.0000000000000007E-2</v>
      </c>
      <c r="AA157" s="21">
        <v>21</v>
      </c>
      <c r="AB157" s="21">
        <v>17</v>
      </c>
      <c r="AC157" s="21">
        <v>23.8</v>
      </c>
      <c r="AD157" s="21">
        <v>0.04</v>
      </c>
      <c r="AE157" s="21">
        <v>0</v>
      </c>
      <c r="AF157" s="21">
        <v>0.04</v>
      </c>
      <c r="AG157" s="21">
        <v>0.02</v>
      </c>
      <c r="AH157" s="21">
        <v>0.68</v>
      </c>
      <c r="AI157" s="21">
        <v>7.0000000000000007E-2</v>
      </c>
      <c r="AJ157" s="22">
        <v>0</v>
      </c>
      <c r="AK157" s="22">
        <v>157</v>
      </c>
      <c r="AL157" s="22">
        <v>117</v>
      </c>
      <c r="AM157" s="22">
        <v>230</v>
      </c>
      <c r="AN157" s="22">
        <v>158</v>
      </c>
      <c r="AO157" s="22">
        <v>56</v>
      </c>
      <c r="AP157" s="22">
        <v>95</v>
      </c>
      <c r="AQ157" s="22">
        <v>70</v>
      </c>
      <c r="AR157" s="22">
        <v>134</v>
      </c>
      <c r="AS157" s="22">
        <v>76</v>
      </c>
      <c r="AT157" s="22">
        <v>87</v>
      </c>
      <c r="AU157" s="22">
        <v>156</v>
      </c>
      <c r="AV157" s="22">
        <v>70</v>
      </c>
      <c r="AW157" s="22">
        <v>51</v>
      </c>
      <c r="AX157" s="22">
        <v>517</v>
      </c>
      <c r="AY157" s="22">
        <v>0</v>
      </c>
      <c r="AZ157" s="22">
        <v>273</v>
      </c>
      <c r="BA157" s="22">
        <v>129</v>
      </c>
      <c r="BB157" s="22">
        <v>139</v>
      </c>
      <c r="BC157" s="22">
        <v>21.5</v>
      </c>
      <c r="BD157" s="22">
        <v>0</v>
      </c>
      <c r="BE157" s="22">
        <v>0.01</v>
      </c>
      <c r="BF157" s="22">
        <v>0.04</v>
      </c>
      <c r="BG157" s="22">
        <v>0.11</v>
      </c>
      <c r="BH157" s="22">
        <v>0.13</v>
      </c>
      <c r="BI157" s="22">
        <v>0.33</v>
      </c>
      <c r="BJ157" s="22">
        <v>0.04</v>
      </c>
      <c r="BK157" s="22">
        <v>0.7</v>
      </c>
      <c r="BL157" s="22">
        <v>0.01</v>
      </c>
      <c r="BM157" s="22">
        <v>0.16</v>
      </c>
      <c r="BN157" s="22">
        <v>0.01</v>
      </c>
      <c r="BO157" s="22">
        <v>0</v>
      </c>
      <c r="BP157" s="22">
        <v>0</v>
      </c>
      <c r="BQ157" s="22">
        <v>0</v>
      </c>
      <c r="BR157" s="22">
        <v>7.0000000000000007E-2</v>
      </c>
      <c r="BS157" s="22">
        <v>0.52</v>
      </c>
      <c r="BT157" s="22">
        <v>0</v>
      </c>
      <c r="BU157" s="22">
        <v>0</v>
      </c>
      <c r="BV157" s="22">
        <v>7.0000000000000007E-2</v>
      </c>
      <c r="BW157" s="22">
        <v>0</v>
      </c>
      <c r="BX157" s="22">
        <v>0</v>
      </c>
      <c r="BY157" s="22">
        <v>0</v>
      </c>
      <c r="BZ157" s="22">
        <v>0</v>
      </c>
      <c r="CA157" s="22">
        <v>0</v>
      </c>
      <c r="CB157" s="22">
        <v>4.08</v>
      </c>
      <c r="CC157" s="23"/>
      <c r="CD157" s="23"/>
      <c r="CE157" s="22">
        <v>23.83</v>
      </c>
      <c r="CG157" s="22">
        <v>0</v>
      </c>
      <c r="CH157" s="22">
        <v>0</v>
      </c>
      <c r="CI157" s="22">
        <v>0</v>
      </c>
      <c r="CJ157" s="22">
        <v>0</v>
      </c>
      <c r="CK157" s="22">
        <v>0</v>
      </c>
      <c r="CL157" s="22">
        <v>0</v>
      </c>
      <c r="CM157" s="22">
        <v>0</v>
      </c>
      <c r="CN157" s="22">
        <v>0</v>
      </c>
      <c r="CO157" s="22">
        <v>0</v>
      </c>
      <c r="CP157" s="22">
        <v>0</v>
      </c>
      <c r="CQ157" s="22">
        <v>0</v>
      </c>
    </row>
    <row r="158" spans="1:95" s="22" customFormat="1" x14ac:dyDescent="0.3">
      <c r="A158" s="31" t="s">
        <v>197</v>
      </c>
      <c r="B158" s="20" t="s">
        <v>121</v>
      </c>
      <c r="C158" s="21" t="str">
        <f>"160,0/5,0"</f>
        <v>160,0/5,0</v>
      </c>
      <c r="D158" s="21">
        <v>5.45</v>
      </c>
      <c r="E158" s="21">
        <v>0.03</v>
      </c>
      <c r="F158" s="21">
        <v>4.2300000000000004</v>
      </c>
      <c r="G158" s="21">
        <v>0</v>
      </c>
      <c r="H158" s="21">
        <v>35.1</v>
      </c>
      <c r="I158" s="21">
        <v>199.79703749999999</v>
      </c>
      <c r="J158" s="21">
        <v>2.79</v>
      </c>
      <c r="K158" s="21">
        <v>0.13</v>
      </c>
      <c r="L158" s="21">
        <v>0.11</v>
      </c>
      <c r="M158" s="21">
        <v>0</v>
      </c>
      <c r="N158" s="21">
        <v>0.99</v>
      </c>
      <c r="O158" s="21">
        <v>32.340000000000003</v>
      </c>
      <c r="P158" s="21">
        <v>1.77</v>
      </c>
      <c r="Q158" s="21">
        <v>0</v>
      </c>
      <c r="R158" s="21">
        <v>0</v>
      </c>
      <c r="S158" s="21">
        <v>0</v>
      </c>
      <c r="T158" s="21">
        <v>0.27</v>
      </c>
      <c r="U158" s="21">
        <v>1.93</v>
      </c>
      <c r="V158" s="21">
        <v>57.49</v>
      </c>
      <c r="W158" s="21">
        <v>9.31</v>
      </c>
      <c r="X158" s="21">
        <v>7.31</v>
      </c>
      <c r="Y158" s="21">
        <v>40.56</v>
      </c>
      <c r="Z158" s="21">
        <v>0.74</v>
      </c>
      <c r="AA158" s="21">
        <v>17.7</v>
      </c>
      <c r="AB158" s="21">
        <v>15.2</v>
      </c>
      <c r="AC158" s="21">
        <v>32.65</v>
      </c>
      <c r="AD158" s="21">
        <v>0.84</v>
      </c>
      <c r="AE158" s="21">
        <v>0.06</v>
      </c>
      <c r="AF158" s="21">
        <v>0.02</v>
      </c>
      <c r="AG158" s="21">
        <v>0.5</v>
      </c>
      <c r="AH158" s="21">
        <v>1.53</v>
      </c>
      <c r="AI158" s="21">
        <v>0</v>
      </c>
      <c r="AJ158" s="22">
        <v>0</v>
      </c>
      <c r="AK158" s="22">
        <v>236.13</v>
      </c>
      <c r="AL158" s="22">
        <v>215.85</v>
      </c>
      <c r="AM158" s="22">
        <v>404.41</v>
      </c>
      <c r="AN158" s="22">
        <v>126.17</v>
      </c>
      <c r="AO158" s="22">
        <v>77.010000000000005</v>
      </c>
      <c r="AP158" s="22">
        <v>156.37</v>
      </c>
      <c r="AQ158" s="22">
        <v>51.11</v>
      </c>
      <c r="AR158" s="22">
        <v>250.93</v>
      </c>
      <c r="AS158" s="22">
        <v>165.86</v>
      </c>
      <c r="AT158" s="22">
        <v>200.13</v>
      </c>
      <c r="AU158" s="22">
        <v>171.46</v>
      </c>
      <c r="AV158" s="22">
        <v>100.72</v>
      </c>
      <c r="AW158" s="22">
        <v>175.4</v>
      </c>
      <c r="AX158" s="22">
        <v>1540.94</v>
      </c>
      <c r="AY158" s="22">
        <v>0</v>
      </c>
      <c r="AZ158" s="22">
        <v>485.53</v>
      </c>
      <c r="BA158" s="22">
        <v>251.31</v>
      </c>
      <c r="BB158" s="22">
        <v>126.08</v>
      </c>
      <c r="BC158" s="22">
        <v>99.97</v>
      </c>
      <c r="BD158" s="22">
        <v>0.16</v>
      </c>
      <c r="BE158" s="22">
        <v>0.04</v>
      </c>
      <c r="BF158" s="22">
        <v>0.03</v>
      </c>
      <c r="BG158" s="22">
        <v>0.08</v>
      </c>
      <c r="BH158" s="22">
        <v>0.11</v>
      </c>
      <c r="BI158" s="22">
        <v>0.34</v>
      </c>
      <c r="BJ158" s="22">
        <v>0</v>
      </c>
      <c r="BK158" s="22">
        <v>1.17</v>
      </c>
      <c r="BL158" s="22">
        <v>0</v>
      </c>
      <c r="BM158" s="22">
        <v>0.34</v>
      </c>
      <c r="BN158" s="22">
        <v>0</v>
      </c>
      <c r="BO158" s="22">
        <v>0</v>
      </c>
      <c r="BP158" s="22">
        <v>0</v>
      </c>
      <c r="BQ158" s="22">
        <v>0.04</v>
      </c>
      <c r="BR158" s="22">
        <v>0.13</v>
      </c>
      <c r="BS158" s="22">
        <v>1.01</v>
      </c>
      <c r="BT158" s="22">
        <v>0</v>
      </c>
      <c r="BU158" s="22">
        <v>0</v>
      </c>
      <c r="BV158" s="22">
        <v>0.26</v>
      </c>
      <c r="BW158" s="22">
        <v>0.01</v>
      </c>
      <c r="BX158" s="22">
        <v>0</v>
      </c>
      <c r="BY158" s="22">
        <v>0</v>
      </c>
      <c r="BZ158" s="22">
        <v>0</v>
      </c>
      <c r="CA158" s="22">
        <v>0</v>
      </c>
      <c r="CB158" s="22">
        <v>7.63</v>
      </c>
      <c r="CC158" s="23"/>
      <c r="CD158" s="23"/>
      <c r="CE158" s="22">
        <v>20.23</v>
      </c>
      <c r="CG158" s="22">
        <v>0</v>
      </c>
      <c r="CH158" s="22">
        <v>0</v>
      </c>
      <c r="CI158" s="22">
        <v>0</v>
      </c>
      <c r="CJ158" s="22">
        <v>0</v>
      </c>
      <c r="CK158" s="22">
        <v>0</v>
      </c>
      <c r="CL158" s="22">
        <v>0</v>
      </c>
      <c r="CM158" s="22">
        <v>0</v>
      </c>
      <c r="CN158" s="22">
        <v>0</v>
      </c>
      <c r="CO158" s="22">
        <v>0</v>
      </c>
      <c r="CP158" s="22">
        <v>0</v>
      </c>
      <c r="CQ158" s="22">
        <v>0</v>
      </c>
    </row>
    <row r="159" spans="1:95" s="15" customFormat="1" x14ac:dyDescent="0.3">
      <c r="A159" s="32" t="s">
        <v>179</v>
      </c>
      <c r="B159" s="17" t="s">
        <v>102</v>
      </c>
      <c r="C159" s="18" t="str">
        <f>"200,0"</f>
        <v>200,0</v>
      </c>
      <c r="D159" s="18">
        <v>0.08</v>
      </c>
      <c r="E159" s="18">
        <v>0</v>
      </c>
      <c r="F159" s="18">
        <v>0.02</v>
      </c>
      <c r="G159" s="18">
        <v>0.02</v>
      </c>
      <c r="H159" s="18">
        <v>9.14</v>
      </c>
      <c r="I159" s="18">
        <v>35.108615999999998</v>
      </c>
      <c r="J159" s="18">
        <v>0</v>
      </c>
      <c r="K159" s="18">
        <v>0</v>
      </c>
      <c r="L159" s="18">
        <v>0</v>
      </c>
      <c r="M159" s="18">
        <v>0</v>
      </c>
      <c r="N159" s="18">
        <v>9.1</v>
      </c>
      <c r="O159" s="18">
        <v>0</v>
      </c>
      <c r="P159" s="18">
        <v>0.04</v>
      </c>
      <c r="Q159" s="18">
        <v>0</v>
      </c>
      <c r="R159" s="18">
        <v>0</v>
      </c>
      <c r="S159" s="18">
        <v>0</v>
      </c>
      <c r="T159" s="18">
        <v>0.03</v>
      </c>
      <c r="U159" s="18">
        <v>0.1</v>
      </c>
      <c r="V159" s="18">
        <v>0.26</v>
      </c>
      <c r="W159" s="18">
        <v>0.26</v>
      </c>
      <c r="X159" s="18">
        <v>0</v>
      </c>
      <c r="Y159" s="18">
        <v>0</v>
      </c>
      <c r="Z159" s="18">
        <v>0.03</v>
      </c>
      <c r="AA159" s="18">
        <v>0</v>
      </c>
      <c r="AB159" s="18">
        <v>0</v>
      </c>
      <c r="AC159" s="18">
        <v>0</v>
      </c>
      <c r="AD159" s="18">
        <v>0</v>
      </c>
      <c r="AE159" s="18">
        <v>0</v>
      </c>
      <c r="AF159" s="18">
        <v>0</v>
      </c>
      <c r="AG159" s="18">
        <v>0</v>
      </c>
      <c r="AH159" s="18">
        <v>0</v>
      </c>
      <c r="AI159" s="18">
        <v>0</v>
      </c>
      <c r="AJ159" s="15">
        <v>0</v>
      </c>
      <c r="AK159" s="15">
        <v>0</v>
      </c>
      <c r="AL159" s="15">
        <v>0</v>
      </c>
      <c r="AM159" s="15">
        <v>0</v>
      </c>
      <c r="AN159" s="15">
        <v>0</v>
      </c>
      <c r="AO159" s="15">
        <v>0</v>
      </c>
      <c r="AP159" s="15">
        <v>0</v>
      </c>
      <c r="AQ159" s="15">
        <v>0</v>
      </c>
      <c r="AR159" s="15">
        <v>0</v>
      </c>
      <c r="AS159" s="15">
        <v>0</v>
      </c>
      <c r="AT159" s="15">
        <v>0</v>
      </c>
      <c r="AU159" s="15">
        <v>0</v>
      </c>
      <c r="AV159" s="15">
        <v>0</v>
      </c>
      <c r="AW159" s="15">
        <v>0</v>
      </c>
      <c r="AX159" s="15">
        <v>0</v>
      </c>
      <c r="AY159" s="15">
        <v>0</v>
      </c>
      <c r="AZ159" s="15">
        <v>0</v>
      </c>
      <c r="BA159" s="15">
        <v>0</v>
      </c>
      <c r="BB159" s="15">
        <v>0</v>
      </c>
      <c r="BC159" s="15">
        <v>0</v>
      </c>
      <c r="BD159" s="15">
        <v>0</v>
      </c>
      <c r="BE159" s="15">
        <v>0</v>
      </c>
      <c r="BF159" s="15">
        <v>0</v>
      </c>
      <c r="BG159" s="15">
        <v>0</v>
      </c>
      <c r="BH159" s="15">
        <v>0</v>
      </c>
      <c r="BI159" s="15">
        <v>0</v>
      </c>
      <c r="BJ159" s="15">
        <v>0</v>
      </c>
      <c r="BK159" s="15">
        <v>0</v>
      </c>
      <c r="BL159" s="15">
        <v>0</v>
      </c>
      <c r="BM159" s="15">
        <v>0</v>
      </c>
      <c r="BN159" s="15">
        <v>0</v>
      </c>
      <c r="BO159" s="15">
        <v>0</v>
      </c>
      <c r="BP159" s="15">
        <v>0</v>
      </c>
      <c r="BQ159" s="15">
        <v>0</v>
      </c>
      <c r="BR159" s="15">
        <v>0</v>
      </c>
      <c r="BS159" s="15">
        <v>0</v>
      </c>
      <c r="BT159" s="15">
        <v>0</v>
      </c>
      <c r="BU159" s="15">
        <v>0</v>
      </c>
      <c r="BV159" s="15">
        <v>0</v>
      </c>
      <c r="BW159" s="15">
        <v>0</v>
      </c>
      <c r="BX159" s="15">
        <v>0</v>
      </c>
      <c r="BY159" s="15">
        <v>0</v>
      </c>
      <c r="BZ159" s="15">
        <v>0</v>
      </c>
      <c r="CA159" s="15">
        <v>0</v>
      </c>
      <c r="CB159" s="15">
        <v>190.04</v>
      </c>
      <c r="CC159" s="19"/>
      <c r="CD159" s="19"/>
      <c r="CE159" s="15">
        <v>0</v>
      </c>
      <c r="CG159" s="15">
        <v>0</v>
      </c>
      <c r="CH159" s="15">
        <v>0</v>
      </c>
      <c r="CI159" s="15">
        <v>0</v>
      </c>
      <c r="CJ159" s="15">
        <v>0</v>
      </c>
      <c r="CK159" s="15">
        <v>0</v>
      </c>
      <c r="CL159" s="15">
        <v>0</v>
      </c>
      <c r="CM159" s="15">
        <v>0</v>
      </c>
      <c r="CN159" s="15">
        <v>0</v>
      </c>
      <c r="CO159" s="15">
        <v>0</v>
      </c>
      <c r="CP159" s="15">
        <v>10</v>
      </c>
      <c r="CQ159" s="15">
        <v>0</v>
      </c>
    </row>
    <row r="160" spans="1:95" s="26" customFormat="1" x14ac:dyDescent="0.3">
      <c r="A160" s="33"/>
      <c r="B160" s="24" t="s">
        <v>103</v>
      </c>
      <c r="C160" s="25"/>
      <c r="D160" s="25">
        <v>10.92</v>
      </c>
      <c r="E160" s="25">
        <v>2.66</v>
      </c>
      <c r="F160" s="25">
        <v>7.26</v>
      </c>
      <c r="G160" s="25">
        <v>0.02</v>
      </c>
      <c r="H160" s="25">
        <v>62.3</v>
      </c>
      <c r="I160" s="25">
        <v>355.89</v>
      </c>
      <c r="J160" s="25">
        <v>4.3899999999999997</v>
      </c>
      <c r="K160" s="25">
        <v>0.13</v>
      </c>
      <c r="L160" s="25">
        <v>1.71</v>
      </c>
      <c r="M160" s="25">
        <v>0</v>
      </c>
      <c r="N160" s="25">
        <v>10.82</v>
      </c>
      <c r="O160" s="25">
        <v>48.51</v>
      </c>
      <c r="P160" s="25">
        <v>2.96</v>
      </c>
      <c r="Q160" s="25">
        <v>0</v>
      </c>
      <c r="R160" s="25">
        <v>0</v>
      </c>
      <c r="S160" s="25">
        <v>0.31</v>
      </c>
      <c r="T160" s="25">
        <v>1.26</v>
      </c>
      <c r="U160" s="25">
        <v>2.0299999999999998</v>
      </c>
      <c r="V160" s="25">
        <v>114.3</v>
      </c>
      <c r="W160" s="25">
        <v>117.62</v>
      </c>
      <c r="X160" s="25">
        <v>24.36</v>
      </c>
      <c r="Y160" s="25">
        <v>131.01</v>
      </c>
      <c r="Z160" s="25">
        <v>1.54</v>
      </c>
      <c r="AA160" s="25">
        <v>38.700000000000003</v>
      </c>
      <c r="AB160" s="25">
        <v>32.200000000000003</v>
      </c>
      <c r="AC160" s="25">
        <v>56.45</v>
      </c>
      <c r="AD160" s="25">
        <v>1.33</v>
      </c>
      <c r="AE160" s="25">
        <v>0.12</v>
      </c>
      <c r="AF160" s="25">
        <v>0.08</v>
      </c>
      <c r="AG160" s="25">
        <v>1.08</v>
      </c>
      <c r="AH160" s="25">
        <v>3.3</v>
      </c>
      <c r="AI160" s="25">
        <v>7.0000000000000007E-2</v>
      </c>
      <c r="AJ160" s="26">
        <v>0</v>
      </c>
      <c r="AK160" s="26">
        <v>393.13</v>
      </c>
      <c r="AL160" s="26">
        <v>332.85</v>
      </c>
      <c r="AM160" s="26">
        <v>634.41</v>
      </c>
      <c r="AN160" s="26">
        <v>284.17</v>
      </c>
      <c r="AO160" s="26">
        <v>133.01</v>
      </c>
      <c r="AP160" s="26">
        <v>251.37</v>
      </c>
      <c r="AQ160" s="26">
        <v>121.11</v>
      </c>
      <c r="AR160" s="26">
        <v>384.93</v>
      </c>
      <c r="AS160" s="26">
        <v>241.86</v>
      </c>
      <c r="AT160" s="26">
        <v>287.13</v>
      </c>
      <c r="AU160" s="26">
        <v>327.45999999999998</v>
      </c>
      <c r="AV160" s="26">
        <v>170.72</v>
      </c>
      <c r="AW160" s="26">
        <v>226.4</v>
      </c>
      <c r="AX160" s="26">
        <v>2057.94</v>
      </c>
      <c r="AY160" s="26">
        <v>0</v>
      </c>
      <c r="AZ160" s="26">
        <v>758.53</v>
      </c>
      <c r="BA160" s="26">
        <v>380.31</v>
      </c>
      <c r="BB160" s="26">
        <v>265.08</v>
      </c>
      <c r="BC160" s="26">
        <v>121.47</v>
      </c>
      <c r="BD160" s="26">
        <v>0.16</v>
      </c>
      <c r="BE160" s="26">
        <v>0.05</v>
      </c>
      <c r="BF160" s="26">
        <v>7.0000000000000007E-2</v>
      </c>
      <c r="BG160" s="26">
        <v>0.19</v>
      </c>
      <c r="BH160" s="26">
        <v>0.23</v>
      </c>
      <c r="BI160" s="26">
        <v>0.68</v>
      </c>
      <c r="BJ160" s="26">
        <v>0.04</v>
      </c>
      <c r="BK160" s="26">
        <v>1.86</v>
      </c>
      <c r="BL160" s="26">
        <v>0.01</v>
      </c>
      <c r="BM160" s="26">
        <v>0.49</v>
      </c>
      <c r="BN160" s="26">
        <v>0.01</v>
      </c>
      <c r="BO160" s="26">
        <v>0</v>
      </c>
      <c r="BP160" s="26">
        <v>0</v>
      </c>
      <c r="BQ160" s="26">
        <v>0.04</v>
      </c>
      <c r="BR160" s="26">
        <v>0.2</v>
      </c>
      <c r="BS160" s="26">
        <v>1.53</v>
      </c>
      <c r="BT160" s="26">
        <v>0</v>
      </c>
      <c r="BU160" s="26">
        <v>0</v>
      </c>
      <c r="BV160" s="26">
        <v>0.33</v>
      </c>
      <c r="BW160" s="26">
        <v>0.01</v>
      </c>
      <c r="BX160" s="26">
        <v>0</v>
      </c>
      <c r="BY160" s="26">
        <v>0</v>
      </c>
      <c r="BZ160" s="26">
        <v>0</v>
      </c>
      <c r="CA160" s="26">
        <v>0</v>
      </c>
      <c r="CB160" s="26">
        <v>214.94</v>
      </c>
      <c r="CC160" s="13"/>
      <c r="CD160" s="13" t="e">
        <f>$I$160/$I$178*100</f>
        <v>#DIV/0!</v>
      </c>
      <c r="CE160" s="26">
        <v>44.07</v>
      </c>
      <c r="CG160" s="26">
        <v>0</v>
      </c>
      <c r="CH160" s="26">
        <v>0</v>
      </c>
      <c r="CI160" s="26">
        <v>0</v>
      </c>
      <c r="CJ160" s="26">
        <v>0</v>
      </c>
      <c r="CK160" s="26">
        <v>0</v>
      </c>
      <c r="CL160" s="26">
        <v>0</v>
      </c>
      <c r="CM160" s="26">
        <v>0</v>
      </c>
      <c r="CN160" s="26">
        <v>0</v>
      </c>
      <c r="CO160" s="26">
        <v>0</v>
      </c>
      <c r="CP160" s="26">
        <v>10</v>
      </c>
      <c r="CQ160" s="26">
        <v>0</v>
      </c>
    </row>
    <row r="161" spans="1:95" x14ac:dyDescent="0.3">
      <c r="B161" s="16" t="s">
        <v>182</v>
      </c>
    </row>
    <row r="162" spans="1:95" s="15" customFormat="1" x14ac:dyDescent="0.3">
      <c r="A162" s="32" t="s">
        <v>184</v>
      </c>
      <c r="B162" s="17" t="s">
        <v>181</v>
      </c>
      <c r="C162" s="18" t="str">
        <f>"100,0"</f>
        <v>100,0</v>
      </c>
      <c r="D162" s="18">
        <v>0.5</v>
      </c>
      <c r="E162" s="18">
        <v>0</v>
      </c>
      <c r="F162" s="18">
        <v>0.1</v>
      </c>
      <c r="G162" s="18">
        <v>0</v>
      </c>
      <c r="H162" s="18">
        <v>10.3</v>
      </c>
      <c r="I162" s="18">
        <v>43.239999999999995</v>
      </c>
      <c r="J162" s="18">
        <v>0</v>
      </c>
      <c r="K162" s="18">
        <v>0</v>
      </c>
      <c r="L162" s="18">
        <v>0</v>
      </c>
      <c r="M162" s="18">
        <v>0</v>
      </c>
      <c r="N162" s="18">
        <v>9.9</v>
      </c>
      <c r="O162" s="18">
        <v>0.2</v>
      </c>
      <c r="P162" s="18">
        <v>0.2</v>
      </c>
      <c r="Q162" s="18">
        <v>0</v>
      </c>
      <c r="R162" s="18">
        <v>0</v>
      </c>
      <c r="S162" s="18">
        <v>0.5</v>
      </c>
      <c r="T162" s="18">
        <v>0.3</v>
      </c>
      <c r="U162" s="18">
        <v>6</v>
      </c>
      <c r="V162" s="18">
        <v>120</v>
      </c>
      <c r="W162" s="18">
        <v>7</v>
      </c>
      <c r="X162" s="18">
        <v>4</v>
      </c>
      <c r="Y162" s="18">
        <v>7</v>
      </c>
      <c r="Z162" s="18">
        <v>1.4</v>
      </c>
      <c r="AA162" s="18">
        <v>0</v>
      </c>
      <c r="AB162" s="18">
        <v>0</v>
      </c>
      <c r="AC162" s="18">
        <v>0</v>
      </c>
      <c r="AD162" s="18">
        <v>0.1</v>
      </c>
      <c r="AE162" s="18">
        <v>0.01</v>
      </c>
      <c r="AF162" s="18">
        <v>0.01</v>
      </c>
      <c r="AG162" s="18">
        <v>0.1</v>
      </c>
      <c r="AH162" s="18">
        <v>0.2</v>
      </c>
      <c r="AI162" s="18">
        <v>2</v>
      </c>
      <c r="AJ162" s="15">
        <v>0.2</v>
      </c>
      <c r="AK162" s="15">
        <v>8</v>
      </c>
      <c r="AL162" s="15">
        <v>10</v>
      </c>
      <c r="AM162" s="15">
        <v>14</v>
      </c>
      <c r="AN162" s="15">
        <v>14</v>
      </c>
      <c r="AO162" s="15">
        <v>2</v>
      </c>
      <c r="AP162" s="15">
        <v>8</v>
      </c>
      <c r="AQ162" s="15">
        <v>2</v>
      </c>
      <c r="AR162" s="15">
        <v>7</v>
      </c>
      <c r="AS162" s="15">
        <v>13</v>
      </c>
      <c r="AT162" s="15">
        <v>8</v>
      </c>
      <c r="AU162" s="15">
        <v>58</v>
      </c>
      <c r="AV162" s="15">
        <v>5</v>
      </c>
      <c r="AW162" s="15">
        <v>11</v>
      </c>
      <c r="AX162" s="15">
        <v>32</v>
      </c>
      <c r="AY162" s="15">
        <v>0</v>
      </c>
      <c r="AZ162" s="15">
        <v>10</v>
      </c>
      <c r="BA162" s="15">
        <v>12</v>
      </c>
      <c r="BB162" s="15">
        <v>5</v>
      </c>
      <c r="BC162" s="15">
        <v>4</v>
      </c>
      <c r="BD162" s="15">
        <v>0</v>
      </c>
      <c r="BE162" s="15">
        <v>0</v>
      </c>
      <c r="BF162" s="15">
        <v>0</v>
      </c>
      <c r="BG162" s="15">
        <v>0</v>
      </c>
      <c r="BH162" s="15">
        <v>0</v>
      </c>
      <c r="BI162" s="15">
        <v>0</v>
      </c>
      <c r="BJ162" s="15">
        <v>0</v>
      </c>
      <c r="BK162" s="15">
        <v>0</v>
      </c>
      <c r="BL162" s="15">
        <v>0</v>
      </c>
      <c r="BM162" s="15">
        <v>0</v>
      </c>
      <c r="BN162" s="15">
        <v>0</v>
      </c>
      <c r="BO162" s="15">
        <v>0</v>
      </c>
      <c r="BP162" s="15">
        <v>0</v>
      </c>
      <c r="BQ162" s="15">
        <v>0</v>
      </c>
      <c r="BR162" s="15">
        <v>0</v>
      </c>
      <c r="BS162" s="15">
        <v>0</v>
      </c>
      <c r="BT162" s="15">
        <v>0</v>
      </c>
      <c r="BU162" s="15">
        <v>0</v>
      </c>
      <c r="BV162" s="15">
        <v>0</v>
      </c>
      <c r="BW162" s="15">
        <v>0</v>
      </c>
      <c r="BX162" s="15">
        <v>0</v>
      </c>
      <c r="BY162" s="15">
        <v>0</v>
      </c>
      <c r="BZ162" s="15">
        <v>0</v>
      </c>
      <c r="CA162" s="15">
        <v>0</v>
      </c>
      <c r="CB162" s="15">
        <v>88.1</v>
      </c>
      <c r="CC162" s="19"/>
      <c r="CD162" s="19"/>
      <c r="CE162" s="15">
        <v>0</v>
      </c>
      <c r="CG162" s="15">
        <v>4</v>
      </c>
      <c r="CH162" s="15">
        <v>4</v>
      </c>
      <c r="CI162" s="15">
        <v>4</v>
      </c>
      <c r="CJ162" s="15">
        <v>400</v>
      </c>
      <c r="CK162" s="15">
        <v>182</v>
      </c>
      <c r="CL162" s="15">
        <v>291</v>
      </c>
      <c r="CM162" s="15">
        <v>0.6</v>
      </c>
      <c r="CN162" s="15">
        <v>0.6</v>
      </c>
      <c r="CO162" s="15">
        <v>0.6</v>
      </c>
      <c r="CP162" s="15">
        <v>0</v>
      </c>
      <c r="CQ162" s="15">
        <v>0</v>
      </c>
    </row>
    <row r="163" spans="1:95" s="26" customFormat="1" x14ac:dyDescent="0.3">
      <c r="A163" s="33"/>
      <c r="B163" s="24" t="s">
        <v>183</v>
      </c>
      <c r="C163" s="25"/>
      <c r="D163" s="25">
        <v>0.5</v>
      </c>
      <c r="E163" s="25">
        <v>0</v>
      </c>
      <c r="F163" s="25">
        <v>0.1</v>
      </c>
      <c r="G163" s="25">
        <v>0</v>
      </c>
      <c r="H163" s="25">
        <v>10.3</v>
      </c>
      <c r="I163" s="25">
        <v>43.24</v>
      </c>
      <c r="J163" s="25">
        <v>0</v>
      </c>
      <c r="K163" s="25">
        <v>0</v>
      </c>
      <c r="L163" s="25">
        <v>0</v>
      </c>
      <c r="M163" s="25">
        <v>0</v>
      </c>
      <c r="N163" s="25">
        <v>9.9</v>
      </c>
      <c r="O163" s="25">
        <v>0.2</v>
      </c>
      <c r="P163" s="25">
        <v>0.2</v>
      </c>
      <c r="Q163" s="25">
        <v>0</v>
      </c>
      <c r="R163" s="25">
        <v>0</v>
      </c>
      <c r="S163" s="25">
        <v>0.5</v>
      </c>
      <c r="T163" s="25">
        <v>0.3</v>
      </c>
      <c r="U163" s="25">
        <v>6</v>
      </c>
      <c r="V163" s="25">
        <v>120</v>
      </c>
      <c r="W163" s="25">
        <v>7</v>
      </c>
      <c r="X163" s="25">
        <v>4</v>
      </c>
      <c r="Y163" s="25">
        <v>7</v>
      </c>
      <c r="Z163" s="25">
        <v>1.4</v>
      </c>
      <c r="AA163" s="25">
        <v>0</v>
      </c>
      <c r="AB163" s="25">
        <v>0</v>
      </c>
      <c r="AC163" s="25">
        <v>0</v>
      </c>
      <c r="AD163" s="25">
        <v>0.1</v>
      </c>
      <c r="AE163" s="25">
        <v>0.01</v>
      </c>
      <c r="AF163" s="25">
        <v>0.01</v>
      </c>
      <c r="AG163" s="25">
        <v>0.1</v>
      </c>
      <c r="AH163" s="25">
        <v>0.2</v>
      </c>
      <c r="AI163" s="25">
        <v>2</v>
      </c>
      <c r="AJ163" s="26">
        <v>0.2</v>
      </c>
      <c r="AK163" s="26">
        <v>8</v>
      </c>
      <c r="AL163" s="26">
        <v>10</v>
      </c>
      <c r="AM163" s="26">
        <v>14</v>
      </c>
      <c r="AN163" s="26">
        <v>14</v>
      </c>
      <c r="AO163" s="26">
        <v>2</v>
      </c>
      <c r="AP163" s="26">
        <v>8</v>
      </c>
      <c r="AQ163" s="26">
        <v>2</v>
      </c>
      <c r="AR163" s="26">
        <v>7</v>
      </c>
      <c r="AS163" s="26">
        <v>13</v>
      </c>
      <c r="AT163" s="26">
        <v>8</v>
      </c>
      <c r="AU163" s="26">
        <v>58</v>
      </c>
      <c r="AV163" s="26">
        <v>5</v>
      </c>
      <c r="AW163" s="26">
        <v>11</v>
      </c>
      <c r="AX163" s="26">
        <v>32</v>
      </c>
      <c r="AY163" s="26">
        <v>0</v>
      </c>
      <c r="AZ163" s="26">
        <v>10</v>
      </c>
      <c r="BA163" s="26">
        <v>12</v>
      </c>
      <c r="BB163" s="26">
        <v>5</v>
      </c>
      <c r="BC163" s="26">
        <v>4</v>
      </c>
      <c r="BD163" s="26">
        <v>0</v>
      </c>
      <c r="BE163" s="26">
        <v>0</v>
      </c>
      <c r="BF163" s="26">
        <v>0</v>
      </c>
      <c r="BG163" s="26">
        <v>0</v>
      </c>
      <c r="BH163" s="26">
        <v>0</v>
      </c>
      <c r="BI163" s="26">
        <v>0</v>
      </c>
      <c r="BJ163" s="26">
        <v>0</v>
      </c>
      <c r="BK163" s="26">
        <v>0</v>
      </c>
      <c r="BL163" s="26">
        <v>0</v>
      </c>
      <c r="BM163" s="26">
        <v>0</v>
      </c>
      <c r="BN163" s="26">
        <v>0</v>
      </c>
      <c r="BO163" s="26">
        <v>0</v>
      </c>
      <c r="BP163" s="26">
        <v>0</v>
      </c>
      <c r="BQ163" s="26">
        <v>0</v>
      </c>
      <c r="BR163" s="26">
        <v>0</v>
      </c>
      <c r="BS163" s="26">
        <v>0</v>
      </c>
      <c r="BT163" s="26">
        <v>0</v>
      </c>
      <c r="BU163" s="26">
        <v>0</v>
      </c>
      <c r="BV163" s="26">
        <v>0</v>
      </c>
      <c r="BW163" s="26">
        <v>0</v>
      </c>
      <c r="BX163" s="26">
        <v>0</v>
      </c>
      <c r="BY163" s="26">
        <v>0</v>
      </c>
      <c r="BZ163" s="26">
        <v>0</v>
      </c>
      <c r="CA163" s="26">
        <v>0</v>
      </c>
      <c r="CB163" s="26">
        <v>88.1</v>
      </c>
      <c r="CC163" s="13"/>
      <c r="CD163" s="13" t="e">
        <f>$I$163/$I$178*100</f>
        <v>#DIV/0!</v>
      </c>
      <c r="CE163" s="26">
        <v>0</v>
      </c>
      <c r="CG163" s="26">
        <v>4</v>
      </c>
      <c r="CH163" s="26">
        <v>4</v>
      </c>
      <c r="CI163" s="26">
        <v>4</v>
      </c>
      <c r="CJ163" s="26">
        <v>400</v>
      </c>
      <c r="CK163" s="26">
        <v>182</v>
      </c>
      <c r="CL163" s="26">
        <v>291</v>
      </c>
      <c r="CM163" s="26">
        <v>0.6</v>
      </c>
      <c r="CN163" s="26">
        <v>0.6</v>
      </c>
      <c r="CO163" s="26">
        <v>0.6</v>
      </c>
      <c r="CP163" s="26">
        <v>0</v>
      </c>
      <c r="CQ163" s="26">
        <v>0</v>
      </c>
    </row>
    <row r="164" spans="1:95" x14ac:dyDescent="0.3">
      <c r="B164" s="16" t="s">
        <v>104</v>
      </c>
    </row>
    <row r="165" spans="1:95" s="22" customFormat="1" x14ac:dyDescent="0.3">
      <c r="A165" s="31" t="s">
        <v>184</v>
      </c>
      <c r="B165" s="20" t="s">
        <v>105</v>
      </c>
      <c r="C165" s="21" t="str">
        <f>"60,0"</f>
        <v>60,0</v>
      </c>
      <c r="D165" s="21">
        <v>0.47</v>
      </c>
      <c r="E165" s="21">
        <v>0</v>
      </c>
      <c r="F165" s="21">
        <v>0.06</v>
      </c>
      <c r="G165" s="21">
        <v>0.06</v>
      </c>
      <c r="H165" s="21">
        <v>1.47</v>
      </c>
      <c r="I165" s="21">
        <v>8.4025199999999991</v>
      </c>
      <c r="J165" s="21">
        <v>0</v>
      </c>
      <c r="K165" s="21">
        <v>0</v>
      </c>
      <c r="L165" s="21">
        <v>0</v>
      </c>
      <c r="M165" s="21">
        <v>0</v>
      </c>
      <c r="N165" s="21">
        <v>0.94</v>
      </c>
      <c r="O165" s="21">
        <v>0.06</v>
      </c>
      <c r="P165" s="21">
        <v>0.47</v>
      </c>
      <c r="Q165" s="21">
        <v>0</v>
      </c>
      <c r="R165" s="21">
        <v>0</v>
      </c>
      <c r="S165" s="21">
        <v>0.41</v>
      </c>
      <c r="T165" s="21">
        <v>2.29</v>
      </c>
      <c r="U165" s="21">
        <v>653.27</v>
      </c>
      <c r="V165" s="21">
        <v>82.91</v>
      </c>
      <c r="W165" s="21">
        <v>13.52</v>
      </c>
      <c r="X165" s="21">
        <v>8.23</v>
      </c>
      <c r="Y165" s="21">
        <v>14.11</v>
      </c>
      <c r="Z165" s="21">
        <v>0.35</v>
      </c>
      <c r="AA165" s="21">
        <v>0</v>
      </c>
      <c r="AB165" s="21">
        <v>17.64</v>
      </c>
      <c r="AC165" s="21">
        <v>3</v>
      </c>
      <c r="AD165" s="21">
        <v>0.06</v>
      </c>
      <c r="AE165" s="21">
        <v>0.01</v>
      </c>
      <c r="AF165" s="21">
        <v>0.01</v>
      </c>
      <c r="AG165" s="21">
        <v>0.06</v>
      </c>
      <c r="AH165" s="21">
        <v>0.12</v>
      </c>
      <c r="AI165" s="21">
        <v>2.94</v>
      </c>
      <c r="AJ165" s="22">
        <v>0</v>
      </c>
      <c r="AK165" s="22">
        <v>15.88</v>
      </c>
      <c r="AL165" s="22">
        <v>12.35</v>
      </c>
      <c r="AM165" s="22">
        <v>17.64</v>
      </c>
      <c r="AN165" s="22">
        <v>15.29</v>
      </c>
      <c r="AO165" s="22">
        <v>3.53</v>
      </c>
      <c r="AP165" s="22">
        <v>12.35</v>
      </c>
      <c r="AQ165" s="22">
        <v>2.94</v>
      </c>
      <c r="AR165" s="22">
        <v>10</v>
      </c>
      <c r="AS165" s="22">
        <v>0</v>
      </c>
      <c r="AT165" s="22">
        <v>0</v>
      </c>
      <c r="AU165" s="22">
        <v>0</v>
      </c>
      <c r="AV165" s="22">
        <v>0</v>
      </c>
      <c r="AW165" s="22">
        <v>0</v>
      </c>
      <c r="AX165" s="22">
        <v>0</v>
      </c>
      <c r="AY165" s="22">
        <v>0</v>
      </c>
      <c r="AZ165" s="22">
        <v>0</v>
      </c>
      <c r="BA165" s="22">
        <v>0</v>
      </c>
      <c r="BB165" s="22">
        <v>0</v>
      </c>
      <c r="BC165" s="22">
        <v>0</v>
      </c>
      <c r="BD165" s="22">
        <v>0</v>
      </c>
      <c r="BE165" s="22">
        <v>0</v>
      </c>
      <c r="BF165" s="22">
        <v>0</v>
      </c>
      <c r="BG165" s="22">
        <v>0</v>
      </c>
      <c r="BH165" s="22">
        <v>0</v>
      </c>
      <c r="BI165" s="22">
        <v>0</v>
      </c>
      <c r="BJ165" s="22">
        <v>0</v>
      </c>
      <c r="BK165" s="22">
        <v>0</v>
      </c>
      <c r="BL165" s="22">
        <v>0</v>
      </c>
      <c r="BM165" s="22">
        <v>0</v>
      </c>
      <c r="BN165" s="22">
        <v>0</v>
      </c>
      <c r="BO165" s="22">
        <v>0</v>
      </c>
      <c r="BP165" s="22">
        <v>0</v>
      </c>
      <c r="BQ165" s="22">
        <v>0</v>
      </c>
      <c r="BR165" s="22">
        <v>0</v>
      </c>
      <c r="BS165" s="22">
        <v>0</v>
      </c>
      <c r="BT165" s="22">
        <v>0</v>
      </c>
      <c r="BU165" s="22">
        <v>0</v>
      </c>
      <c r="BV165" s="22">
        <v>0</v>
      </c>
      <c r="BW165" s="22">
        <v>0</v>
      </c>
      <c r="BX165" s="22">
        <v>0</v>
      </c>
      <c r="BY165" s="22">
        <v>0</v>
      </c>
      <c r="BZ165" s="22">
        <v>0</v>
      </c>
      <c r="CA165" s="22">
        <v>0</v>
      </c>
      <c r="CB165" s="22">
        <v>55.2</v>
      </c>
      <c r="CC165" s="23"/>
      <c r="CD165" s="23"/>
      <c r="CE165" s="22">
        <v>2.94</v>
      </c>
      <c r="CG165" s="22">
        <v>1.5</v>
      </c>
      <c r="CH165" s="22">
        <v>1.5</v>
      </c>
      <c r="CI165" s="22">
        <v>1.5</v>
      </c>
      <c r="CJ165" s="22">
        <v>425</v>
      </c>
      <c r="CK165" s="22">
        <v>100</v>
      </c>
      <c r="CL165" s="22">
        <v>262.5</v>
      </c>
      <c r="CM165" s="22">
        <v>0.1</v>
      </c>
      <c r="CN165" s="22">
        <v>0.1</v>
      </c>
      <c r="CO165" s="22">
        <v>0.1</v>
      </c>
      <c r="CP165" s="22">
        <v>0</v>
      </c>
      <c r="CQ165" s="22">
        <v>0</v>
      </c>
    </row>
    <row r="166" spans="1:95" s="22" customFormat="1" x14ac:dyDescent="0.3">
      <c r="A166" s="31" t="s">
        <v>204</v>
      </c>
      <c r="B166" s="20" t="s">
        <v>127</v>
      </c>
      <c r="C166" s="21" t="str">
        <f>"180,0"</f>
        <v>180,0</v>
      </c>
      <c r="D166" s="21">
        <v>1.84</v>
      </c>
      <c r="E166" s="21">
        <v>0.45</v>
      </c>
      <c r="F166" s="21">
        <v>3.63</v>
      </c>
      <c r="G166" s="21">
        <v>0</v>
      </c>
      <c r="H166" s="21">
        <v>9.0399999999999991</v>
      </c>
      <c r="I166" s="21">
        <v>75.331605735468003</v>
      </c>
      <c r="J166" s="21">
        <v>0.45</v>
      </c>
      <c r="K166" s="21">
        <v>2.34</v>
      </c>
      <c r="L166" s="21">
        <v>0.45</v>
      </c>
      <c r="M166" s="21">
        <v>0</v>
      </c>
      <c r="N166" s="21">
        <v>1.1000000000000001</v>
      </c>
      <c r="O166" s="21">
        <v>7.21</v>
      </c>
      <c r="P166" s="21">
        <v>0.72</v>
      </c>
      <c r="Q166" s="21">
        <v>0</v>
      </c>
      <c r="R166" s="21">
        <v>0</v>
      </c>
      <c r="S166" s="21">
        <v>0.04</v>
      </c>
      <c r="T166" s="21">
        <v>0.79</v>
      </c>
      <c r="U166" s="21">
        <v>74.83</v>
      </c>
      <c r="V166" s="21">
        <v>40.26</v>
      </c>
      <c r="W166" s="21">
        <v>8.56</v>
      </c>
      <c r="X166" s="21">
        <v>5.21</v>
      </c>
      <c r="Y166" s="21">
        <v>20.46</v>
      </c>
      <c r="Z166" s="21">
        <v>0.28999999999999998</v>
      </c>
      <c r="AA166" s="21">
        <v>3.24</v>
      </c>
      <c r="AB166" s="21">
        <v>692.44</v>
      </c>
      <c r="AC166" s="21">
        <v>144</v>
      </c>
      <c r="AD166" s="21">
        <v>1.63</v>
      </c>
      <c r="AE166" s="21">
        <v>0.02</v>
      </c>
      <c r="AF166" s="21">
        <v>0.02</v>
      </c>
      <c r="AG166" s="21">
        <v>0.16</v>
      </c>
      <c r="AH166" s="21">
        <v>0.12</v>
      </c>
      <c r="AI166" s="21">
        <v>0.43</v>
      </c>
      <c r="AJ166" s="22">
        <v>0</v>
      </c>
      <c r="AK166" s="22">
        <v>2.91</v>
      </c>
      <c r="AL166" s="22">
        <v>2.37</v>
      </c>
      <c r="AM166" s="22">
        <v>2.98</v>
      </c>
      <c r="AN166" s="22">
        <v>2.58</v>
      </c>
      <c r="AO166" s="22">
        <v>0.61</v>
      </c>
      <c r="AP166" s="22">
        <v>2.17</v>
      </c>
      <c r="AQ166" s="22">
        <v>0.54</v>
      </c>
      <c r="AR166" s="22">
        <v>2.1</v>
      </c>
      <c r="AS166" s="22">
        <v>3.25</v>
      </c>
      <c r="AT166" s="22">
        <v>2.79</v>
      </c>
      <c r="AU166" s="22">
        <v>9.14</v>
      </c>
      <c r="AV166" s="22">
        <v>0.96</v>
      </c>
      <c r="AW166" s="22">
        <v>1.97</v>
      </c>
      <c r="AX166" s="22">
        <v>15.92</v>
      </c>
      <c r="AY166" s="22">
        <v>0</v>
      </c>
      <c r="AZ166" s="22">
        <v>2.0299999999999998</v>
      </c>
      <c r="BA166" s="22">
        <v>2.2400000000000002</v>
      </c>
      <c r="BB166" s="22">
        <v>1.22</v>
      </c>
      <c r="BC166" s="22">
        <v>0.81</v>
      </c>
      <c r="BD166" s="22">
        <v>0</v>
      </c>
      <c r="BE166" s="22">
        <v>0</v>
      </c>
      <c r="BF166" s="22">
        <v>0</v>
      </c>
      <c r="BG166" s="22">
        <v>0</v>
      </c>
      <c r="BH166" s="22">
        <v>0</v>
      </c>
      <c r="BI166" s="22">
        <v>0</v>
      </c>
      <c r="BJ166" s="22">
        <v>0</v>
      </c>
      <c r="BK166" s="22">
        <v>0.2</v>
      </c>
      <c r="BL166" s="22">
        <v>0</v>
      </c>
      <c r="BM166" s="22">
        <v>0.13</v>
      </c>
      <c r="BN166" s="22">
        <v>0.01</v>
      </c>
      <c r="BO166" s="22">
        <v>0.02</v>
      </c>
      <c r="BP166" s="22">
        <v>0</v>
      </c>
      <c r="BQ166" s="22">
        <v>0</v>
      </c>
      <c r="BR166" s="22">
        <v>0</v>
      </c>
      <c r="BS166" s="22">
        <v>0.75</v>
      </c>
      <c r="BT166" s="22">
        <v>0</v>
      </c>
      <c r="BU166" s="22">
        <v>0</v>
      </c>
      <c r="BV166" s="22">
        <v>2.13</v>
      </c>
      <c r="BW166" s="22">
        <v>0</v>
      </c>
      <c r="BX166" s="22">
        <v>0</v>
      </c>
      <c r="BY166" s="22">
        <v>0</v>
      </c>
      <c r="BZ166" s="22">
        <v>0</v>
      </c>
      <c r="CA166" s="22">
        <v>0</v>
      </c>
      <c r="CB166" s="22">
        <v>185.33</v>
      </c>
      <c r="CC166" s="23"/>
      <c r="CD166" s="23"/>
      <c r="CE166" s="22">
        <v>118.65</v>
      </c>
      <c r="CG166" s="22">
        <v>0</v>
      </c>
      <c r="CH166" s="22">
        <v>0</v>
      </c>
      <c r="CI166" s="22">
        <v>0</v>
      </c>
      <c r="CJ166" s="22">
        <v>0</v>
      </c>
      <c r="CK166" s="22">
        <v>0</v>
      </c>
      <c r="CL166" s="22">
        <v>0</v>
      </c>
      <c r="CM166" s="22">
        <v>0</v>
      </c>
      <c r="CN166" s="22">
        <v>0</v>
      </c>
      <c r="CO166" s="22">
        <v>0</v>
      </c>
      <c r="CP166" s="22">
        <v>0</v>
      </c>
      <c r="CQ166" s="22">
        <v>0.54</v>
      </c>
    </row>
    <row r="167" spans="1:95" s="22" customFormat="1" x14ac:dyDescent="0.3">
      <c r="A167" s="31" t="s">
        <v>178</v>
      </c>
      <c r="B167" s="20" t="s">
        <v>101</v>
      </c>
      <c r="C167" s="21" t="str">
        <f>"130,0/5,0"</f>
        <v>130,0/5,0</v>
      </c>
      <c r="D167" s="21">
        <v>7.67</v>
      </c>
      <c r="E167" s="21">
        <v>0.02</v>
      </c>
      <c r="F167" s="21">
        <v>6.04</v>
      </c>
      <c r="G167" s="21">
        <v>0</v>
      </c>
      <c r="H167" s="21">
        <v>40.11</v>
      </c>
      <c r="I167" s="21">
        <v>235.28871603333326</v>
      </c>
      <c r="J167" s="21">
        <v>3.05</v>
      </c>
      <c r="K167" s="21">
        <v>0.13</v>
      </c>
      <c r="L167" s="21">
        <v>0.37</v>
      </c>
      <c r="M167" s="21">
        <v>0</v>
      </c>
      <c r="N167" s="21">
        <v>0.89</v>
      </c>
      <c r="O167" s="21">
        <v>32.58</v>
      </c>
      <c r="P167" s="21">
        <v>6.64</v>
      </c>
      <c r="Q167" s="21">
        <v>0</v>
      </c>
      <c r="R167" s="21">
        <v>0</v>
      </c>
      <c r="S167" s="21">
        <v>0</v>
      </c>
      <c r="T167" s="21">
        <v>2.36</v>
      </c>
      <c r="U167" s="21">
        <v>498.54</v>
      </c>
      <c r="V167" s="21">
        <v>233.71</v>
      </c>
      <c r="W167" s="21">
        <v>17.23</v>
      </c>
      <c r="X167" s="21">
        <v>117.87</v>
      </c>
      <c r="Y167" s="21">
        <v>173.32</v>
      </c>
      <c r="Z167" s="21">
        <v>4.07</v>
      </c>
      <c r="AA167" s="21">
        <v>29.5</v>
      </c>
      <c r="AB167" s="21">
        <v>22.67</v>
      </c>
      <c r="AC167" s="21">
        <v>33.89</v>
      </c>
      <c r="AD167" s="21">
        <v>0.55000000000000004</v>
      </c>
      <c r="AE167" s="21">
        <v>0.23</v>
      </c>
      <c r="AF167" s="21">
        <v>0.12</v>
      </c>
      <c r="AG167" s="21">
        <v>2.21</v>
      </c>
      <c r="AH167" s="21">
        <v>4.47</v>
      </c>
      <c r="AI167" s="21">
        <v>0</v>
      </c>
      <c r="AJ167" s="22">
        <v>0</v>
      </c>
      <c r="AK167" s="22">
        <v>359.15</v>
      </c>
      <c r="AL167" s="22">
        <v>280.25</v>
      </c>
      <c r="AM167" s="22">
        <v>454.19</v>
      </c>
      <c r="AN167" s="22">
        <v>322.85000000000002</v>
      </c>
      <c r="AO167" s="22">
        <v>194.64</v>
      </c>
      <c r="AP167" s="22">
        <v>244.1</v>
      </c>
      <c r="AQ167" s="22">
        <v>110.5</v>
      </c>
      <c r="AR167" s="22">
        <v>360.36</v>
      </c>
      <c r="AS167" s="22">
        <v>352.89</v>
      </c>
      <c r="AT167" s="22">
        <v>680.14</v>
      </c>
      <c r="AU167" s="22">
        <v>670.2</v>
      </c>
      <c r="AV167" s="22">
        <v>183.05</v>
      </c>
      <c r="AW167" s="22">
        <v>437.46</v>
      </c>
      <c r="AX167" s="22">
        <v>1375.2</v>
      </c>
      <c r="AY167" s="22">
        <v>0</v>
      </c>
      <c r="AZ167" s="22">
        <v>304.75</v>
      </c>
      <c r="BA167" s="22">
        <v>369.24</v>
      </c>
      <c r="BB167" s="22">
        <v>262.10000000000002</v>
      </c>
      <c r="BC167" s="22">
        <v>200.46</v>
      </c>
      <c r="BD167" s="22">
        <v>0.18</v>
      </c>
      <c r="BE167" s="22">
        <v>0.04</v>
      </c>
      <c r="BF167" s="22">
        <v>0.04</v>
      </c>
      <c r="BG167" s="22">
        <v>0.09</v>
      </c>
      <c r="BH167" s="22">
        <v>0.12</v>
      </c>
      <c r="BI167" s="22">
        <v>0.39</v>
      </c>
      <c r="BJ167" s="22">
        <v>0</v>
      </c>
      <c r="BK167" s="22">
        <v>1.53</v>
      </c>
      <c r="BL167" s="22">
        <v>0</v>
      </c>
      <c r="BM167" s="22">
        <v>0.39</v>
      </c>
      <c r="BN167" s="22">
        <v>0.01</v>
      </c>
      <c r="BO167" s="22">
        <v>0</v>
      </c>
      <c r="BP167" s="22">
        <v>0</v>
      </c>
      <c r="BQ167" s="22">
        <v>0.04</v>
      </c>
      <c r="BR167" s="22">
        <v>0.15</v>
      </c>
      <c r="BS167" s="22">
        <v>1.76</v>
      </c>
      <c r="BT167" s="22">
        <v>0.01</v>
      </c>
      <c r="BU167" s="22">
        <v>0</v>
      </c>
      <c r="BV167" s="22">
        <v>0.68</v>
      </c>
      <c r="BW167" s="22">
        <v>0.06</v>
      </c>
      <c r="BX167" s="22">
        <v>0</v>
      </c>
      <c r="BY167" s="22">
        <v>0</v>
      </c>
      <c r="BZ167" s="22">
        <v>0</v>
      </c>
      <c r="CA167" s="22">
        <v>0</v>
      </c>
      <c r="CB167" s="22">
        <v>101.77</v>
      </c>
      <c r="CC167" s="23"/>
      <c r="CD167" s="23"/>
      <c r="CE167" s="22">
        <v>33.28</v>
      </c>
      <c r="CG167" s="22">
        <v>0</v>
      </c>
      <c r="CH167" s="22">
        <v>0</v>
      </c>
      <c r="CI167" s="22">
        <v>0</v>
      </c>
      <c r="CJ167" s="22">
        <v>0</v>
      </c>
      <c r="CK167" s="22">
        <v>0</v>
      </c>
      <c r="CL167" s="22">
        <v>0</v>
      </c>
      <c r="CM167" s="22">
        <v>0</v>
      </c>
      <c r="CN167" s="22">
        <v>0</v>
      </c>
      <c r="CO167" s="22">
        <v>0</v>
      </c>
      <c r="CP167" s="22">
        <v>0</v>
      </c>
      <c r="CQ167" s="22">
        <v>1.3</v>
      </c>
    </row>
    <row r="168" spans="1:95" s="22" customFormat="1" x14ac:dyDescent="0.3">
      <c r="A168" s="31" t="s">
        <v>226</v>
      </c>
      <c r="B168" s="20" t="s">
        <v>149</v>
      </c>
      <c r="C168" s="21" t="str">
        <f>"70,0/6,0"</f>
        <v>70,0/6,0</v>
      </c>
      <c r="D168" s="21">
        <v>10.26</v>
      </c>
      <c r="E168" s="21">
        <v>10.07</v>
      </c>
      <c r="F168" s="21">
        <v>11.49</v>
      </c>
      <c r="G168" s="21">
        <v>0</v>
      </c>
      <c r="H168" s="21">
        <v>5.47</v>
      </c>
      <c r="I168" s="21">
        <v>166.13257093500002</v>
      </c>
      <c r="J168" s="21">
        <v>6.01</v>
      </c>
      <c r="K168" s="21">
        <v>0.15</v>
      </c>
      <c r="L168" s="21">
        <v>2.8</v>
      </c>
      <c r="M168" s="21">
        <v>0</v>
      </c>
      <c r="N168" s="21">
        <v>0.93</v>
      </c>
      <c r="O168" s="21">
        <v>4.24</v>
      </c>
      <c r="P168" s="21">
        <v>0.3</v>
      </c>
      <c r="Q168" s="21">
        <v>0</v>
      </c>
      <c r="R168" s="21">
        <v>0</v>
      </c>
      <c r="S168" s="21">
        <v>0.05</v>
      </c>
      <c r="T168" s="21">
        <v>1.45</v>
      </c>
      <c r="U168" s="21">
        <v>230.74</v>
      </c>
      <c r="V168" s="21">
        <v>109.35</v>
      </c>
      <c r="W168" s="21">
        <v>27.94</v>
      </c>
      <c r="X168" s="21">
        <v>12.48</v>
      </c>
      <c r="Y168" s="21">
        <v>89.7</v>
      </c>
      <c r="Z168" s="21">
        <v>1.03</v>
      </c>
      <c r="AA168" s="21">
        <v>47.52</v>
      </c>
      <c r="AB168" s="21">
        <v>27.47</v>
      </c>
      <c r="AC168" s="21">
        <v>95.97</v>
      </c>
      <c r="AD168" s="21">
        <v>0.51</v>
      </c>
      <c r="AE168" s="21">
        <v>0.04</v>
      </c>
      <c r="AF168" s="21">
        <v>0.1</v>
      </c>
      <c r="AG168" s="21">
        <v>3.02</v>
      </c>
      <c r="AH168" s="21">
        <v>7.16</v>
      </c>
      <c r="AI168" s="21">
        <v>0.09</v>
      </c>
      <c r="AJ168" s="22">
        <v>0</v>
      </c>
      <c r="AK168" s="22">
        <v>40.07</v>
      </c>
      <c r="AL168" s="22">
        <v>31.26</v>
      </c>
      <c r="AM168" s="22">
        <v>56.71</v>
      </c>
      <c r="AN168" s="22">
        <v>46.74</v>
      </c>
      <c r="AO168" s="22">
        <v>21.82</v>
      </c>
      <c r="AP168" s="22">
        <v>32.200000000000003</v>
      </c>
      <c r="AQ168" s="22">
        <v>11.72</v>
      </c>
      <c r="AR168" s="22">
        <v>34.07</v>
      </c>
      <c r="AS168" s="22">
        <v>36.75</v>
      </c>
      <c r="AT168" s="22">
        <v>40.26</v>
      </c>
      <c r="AU168" s="22">
        <v>63.49</v>
      </c>
      <c r="AV168" s="22">
        <v>18.239999999999998</v>
      </c>
      <c r="AW168" s="22">
        <v>21.65</v>
      </c>
      <c r="AX168" s="22">
        <v>93.68</v>
      </c>
      <c r="AY168" s="22">
        <v>0.7</v>
      </c>
      <c r="AZ168" s="22">
        <v>21.5</v>
      </c>
      <c r="BA168" s="22">
        <v>48.33</v>
      </c>
      <c r="BB168" s="22">
        <v>25.27</v>
      </c>
      <c r="BC168" s="22">
        <v>14.99</v>
      </c>
      <c r="BD168" s="22">
        <v>0.2</v>
      </c>
      <c r="BE168" s="22">
        <v>0.04</v>
      </c>
      <c r="BF168" s="22">
        <v>0.04</v>
      </c>
      <c r="BG168" s="22">
        <v>0.1</v>
      </c>
      <c r="BH168" s="22">
        <v>0.13</v>
      </c>
      <c r="BI168" s="22">
        <v>0.41</v>
      </c>
      <c r="BJ168" s="22">
        <v>0</v>
      </c>
      <c r="BK168" s="22">
        <v>1.3</v>
      </c>
      <c r="BL168" s="22">
        <v>0</v>
      </c>
      <c r="BM168" s="22">
        <v>0.4</v>
      </c>
      <c r="BN168" s="22">
        <v>0</v>
      </c>
      <c r="BO168" s="22">
        <v>0</v>
      </c>
      <c r="BP168" s="22">
        <v>0</v>
      </c>
      <c r="BQ168" s="22">
        <v>0.04</v>
      </c>
      <c r="BR168" s="22">
        <v>0.15</v>
      </c>
      <c r="BS168" s="22">
        <v>1.2</v>
      </c>
      <c r="BT168" s="22">
        <v>0</v>
      </c>
      <c r="BU168" s="22">
        <v>0</v>
      </c>
      <c r="BV168" s="22">
        <v>0.05</v>
      </c>
      <c r="BW168" s="22">
        <v>0</v>
      </c>
      <c r="BX168" s="22">
        <v>0</v>
      </c>
      <c r="BY168" s="22">
        <v>0</v>
      </c>
      <c r="BZ168" s="22">
        <v>0</v>
      </c>
      <c r="CA168" s="22">
        <v>0</v>
      </c>
      <c r="CB168" s="22">
        <v>54.94</v>
      </c>
      <c r="CC168" s="23"/>
      <c r="CD168" s="23"/>
      <c r="CE168" s="22">
        <v>52.1</v>
      </c>
      <c r="CG168" s="22">
        <v>0</v>
      </c>
      <c r="CH168" s="22">
        <v>0</v>
      </c>
      <c r="CI168" s="22">
        <v>0</v>
      </c>
      <c r="CJ168" s="22">
        <v>0</v>
      </c>
      <c r="CK168" s="22">
        <v>0</v>
      </c>
      <c r="CL168" s="22">
        <v>0</v>
      </c>
      <c r="CM168" s="22">
        <v>0</v>
      </c>
      <c r="CN168" s="22">
        <v>0</v>
      </c>
      <c r="CO168" s="22">
        <v>0</v>
      </c>
      <c r="CP168" s="22">
        <v>0</v>
      </c>
      <c r="CQ168" s="22">
        <v>0.42</v>
      </c>
    </row>
    <row r="169" spans="1:95" s="22" customFormat="1" ht="31.2" x14ac:dyDescent="0.3">
      <c r="A169" s="31" t="s">
        <v>227</v>
      </c>
      <c r="B169" s="20" t="s">
        <v>150</v>
      </c>
      <c r="C169" s="21" t="str">
        <f>"180,0"</f>
        <v>180,0</v>
      </c>
      <c r="D169" s="21">
        <v>0.08</v>
      </c>
      <c r="E169" s="21">
        <v>0</v>
      </c>
      <c r="F169" s="21">
        <v>0.02</v>
      </c>
      <c r="G169" s="21">
        <v>0</v>
      </c>
      <c r="H169" s="21">
        <v>18.510000000000002</v>
      </c>
      <c r="I169" s="21">
        <v>70.816211999999979</v>
      </c>
      <c r="J169" s="21">
        <v>0</v>
      </c>
      <c r="K169" s="21">
        <v>0</v>
      </c>
      <c r="L169" s="21">
        <v>0</v>
      </c>
      <c r="M169" s="21">
        <v>0</v>
      </c>
      <c r="N169" s="21">
        <v>18.32</v>
      </c>
      <c r="O169" s="21">
        <v>0</v>
      </c>
      <c r="P169" s="21">
        <v>0.19</v>
      </c>
      <c r="Q169" s="21">
        <v>0</v>
      </c>
      <c r="R169" s="21">
        <v>0</v>
      </c>
      <c r="S169" s="21">
        <v>0.12</v>
      </c>
      <c r="T169" s="21">
        <v>0.06</v>
      </c>
      <c r="U169" s="21">
        <v>0.18</v>
      </c>
      <c r="V169" s="21">
        <v>18.09</v>
      </c>
      <c r="W169" s="21">
        <v>3.49</v>
      </c>
      <c r="X169" s="21">
        <v>1.1100000000000001</v>
      </c>
      <c r="Y169" s="21">
        <v>1.93</v>
      </c>
      <c r="Z169" s="21">
        <v>0.08</v>
      </c>
      <c r="AA169" s="21">
        <v>0</v>
      </c>
      <c r="AB169" s="21">
        <v>4.05</v>
      </c>
      <c r="AC169" s="21">
        <v>0.72</v>
      </c>
      <c r="AD169" s="21">
        <v>0.02</v>
      </c>
      <c r="AE169" s="21">
        <v>0</v>
      </c>
      <c r="AF169" s="21">
        <v>0</v>
      </c>
      <c r="AG169" s="21">
        <v>0.02</v>
      </c>
      <c r="AH169" s="21">
        <v>0.03</v>
      </c>
      <c r="AI169" s="21">
        <v>2.16</v>
      </c>
      <c r="AJ169" s="22">
        <v>0</v>
      </c>
      <c r="AK169" s="22">
        <v>3.09</v>
      </c>
      <c r="AL169" s="22">
        <v>2.38</v>
      </c>
      <c r="AM169" s="22">
        <v>1.76</v>
      </c>
      <c r="AN169" s="22">
        <v>3.18</v>
      </c>
      <c r="AO169" s="22">
        <v>1.1499999999999999</v>
      </c>
      <c r="AP169" s="22">
        <v>1.1499999999999999</v>
      </c>
      <c r="AQ169" s="22">
        <v>0.53</v>
      </c>
      <c r="AR169" s="22">
        <v>2.38</v>
      </c>
      <c r="AS169" s="22">
        <v>3.79</v>
      </c>
      <c r="AT169" s="22">
        <v>4.9400000000000004</v>
      </c>
      <c r="AU169" s="22">
        <v>8.73</v>
      </c>
      <c r="AV169" s="22">
        <v>1.32</v>
      </c>
      <c r="AW169" s="22">
        <v>7.23</v>
      </c>
      <c r="AX169" s="22">
        <v>7.23</v>
      </c>
      <c r="AY169" s="22">
        <v>0</v>
      </c>
      <c r="AZ169" s="22">
        <v>3.53</v>
      </c>
      <c r="BA169" s="22">
        <v>2.4700000000000002</v>
      </c>
      <c r="BB169" s="22">
        <v>1.23</v>
      </c>
      <c r="BC169" s="22">
        <v>0.79</v>
      </c>
      <c r="BD169" s="22">
        <v>0</v>
      </c>
      <c r="BE169" s="22">
        <v>0</v>
      </c>
      <c r="BF169" s="22">
        <v>0</v>
      </c>
      <c r="BG169" s="22">
        <v>0</v>
      </c>
      <c r="BH169" s="22">
        <v>0</v>
      </c>
      <c r="BI169" s="22">
        <v>0</v>
      </c>
      <c r="BJ169" s="22">
        <v>0</v>
      </c>
      <c r="BK169" s="22">
        <v>0</v>
      </c>
      <c r="BL169" s="22">
        <v>0</v>
      </c>
      <c r="BM169" s="22">
        <v>0</v>
      </c>
      <c r="BN169" s="22">
        <v>0</v>
      </c>
      <c r="BO169" s="22">
        <v>0</v>
      </c>
      <c r="BP169" s="22">
        <v>0</v>
      </c>
      <c r="BQ169" s="22">
        <v>0</v>
      </c>
      <c r="BR169" s="22">
        <v>0</v>
      </c>
      <c r="BS169" s="22">
        <v>0</v>
      </c>
      <c r="BT169" s="22">
        <v>0</v>
      </c>
      <c r="BU169" s="22">
        <v>0</v>
      </c>
      <c r="BV169" s="22">
        <v>0</v>
      </c>
      <c r="BW169" s="22">
        <v>0</v>
      </c>
      <c r="BX169" s="22">
        <v>0</v>
      </c>
      <c r="BY169" s="22">
        <v>0</v>
      </c>
      <c r="BZ169" s="22">
        <v>0</v>
      </c>
      <c r="CA169" s="22">
        <v>0</v>
      </c>
      <c r="CB169" s="22">
        <v>196.83</v>
      </c>
      <c r="CC169" s="23"/>
      <c r="CD169" s="23"/>
      <c r="CE169" s="22">
        <v>0.68</v>
      </c>
      <c r="CG169" s="22">
        <v>0</v>
      </c>
      <c r="CH169" s="22">
        <v>0</v>
      </c>
      <c r="CI169" s="22">
        <v>0</v>
      </c>
      <c r="CJ169" s="22">
        <v>0</v>
      </c>
      <c r="CK169" s="22">
        <v>0</v>
      </c>
      <c r="CL169" s="22">
        <v>0</v>
      </c>
      <c r="CM169" s="22">
        <v>0</v>
      </c>
      <c r="CN169" s="22">
        <v>0</v>
      </c>
      <c r="CO169" s="22">
        <v>0</v>
      </c>
      <c r="CP169" s="22">
        <v>18</v>
      </c>
      <c r="CQ169" s="22">
        <v>0</v>
      </c>
    </row>
    <row r="170" spans="1:95" s="22" customFormat="1" x14ac:dyDescent="0.3">
      <c r="A170" s="31" t="s">
        <v>176</v>
      </c>
      <c r="B170" s="20" t="s">
        <v>99</v>
      </c>
      <c r="C170" s="21" t="str">
        <f>"20,0"</f>
        <v>20,0</v>
      </c>
      <c r="D170" s="21">
        <v>1.58</v>
      </c>
      <c r="E170" s="21">
        <v>0</v>
      </c>
      <c r="F170" s="21">
        <v>0.2</v>
      </c>
      <c r="G170" s="21">
        <v>0</v>
      </c>
      <c r="H170" s="21">
        <v>10.32</v>
      </c>
      <c r="I170" s="21">
        <v>49.1</v>
      </c>
      <c r="J170" s="21">
        <v>0.04</v>
      </c>
      <c r="K170" s="21">
        <v>0</v>
      </c>
      <c r="L170" s="21">
        <v>0.04</v>
      </c>
      <c r="M170" s="21">
        <v>0</v>
      </c>
      <c r="N170" s="21">
        <v>0.42</v>
      </c>
      <c r="O170" s="21">
        <v>9.24</v>
      </c>
      <c r="P170" s="21">
        <v>0.66</v>
      </c>
      <c r="Q170" s="21">
        <v>0</v>
      </c>
      <c r="R170" s="21">
        <v>0</v>
      </c>
      <c r="S170" s="21">
        <v>0.06</v>
      </c>
      <c r="T170" s="21">
        <v>0.3</v>
      </c>
      <c r="U170" s="21">
        <v>0</v>
      </c>
      <c r="V170" s="21">
        <v>26.6</v>
      </c>
      <c r="W170" s="21">
        <v>4.5999999999999996</v>
      </c>
      <c r="X170" s="21">
        <v>6.6</v>
      </c>
      <c r="Y170" s="21">
        <v>17.399999999999999</v>
      </c>
      <c r="Z170" s="21">
        <v>0.4</v>
      </c>
      <c r="AA170" s="21">
        <v>0</v>
      </c>
      <c r="AB170" s="21">
        <v>0</v>
      </c>
      <c r="AC170" s="21">
        <v>0</v>
      </c>
      <c r="AD170" s="21">
        <v>0.26</v>
      </c>
      <c r="AE170" s="21">
        <v>0.03</v>
      </c>
      <c r="AF170" s="21">
        <v>0.01</v>
      </c>
      <c r="AG170" s="21">
        <v>0.32</v>
      </c>
      <c r="AH170" s="21">
        <v>0.62</v>
      </c>
      <c r="AI170" s="21">
        <v>0</v>
      </c>
      <c r="AJ170" s="22">
        <v>0</v>
      </c>
      <c r="AK170" s="22">
        <v>0</v>
      </c>
      <c r="AL170" s="22">
        <v>0</v>
      </c>
      <c r="AM170" s="22">
        <v>0</v>
      </c>
      <c r="AN170" s="22">
        <v>0</v>
      </c>
      <c r="AO170" s="22">
        <v>0</v>
      </c>
      <c r="AP170" s="22">
        <v>0</v>
      </c>
      <c r="AQ170" s="22">
        <v>0</v>
      </c>
      <c r="AR170" s="22">
        <v>0</v>
      </c>
      <c r="AS170" s="22">
        <v>0</v>
      </c>
      <c r="AT170" s="22">
        <v>0</v>
      </c>
      <c r="AU170" s="22">
        <v>0</v>
      </c>
      <c r="AV170" s="22">
        <v>0</v>
      </c>
      <c r="AW170" s="22">
        <v>0</v>
      </c>
      <c r="AX170" s="22">
        <v>0</v>
      </c>
      <c r="AY170" s="22">
        <v>0</v>
      </c>
      <c r="AZ170" s="22">
        <v>0</v>
      </c>
      <c r="BA170" s="22">
        <v>0</v>
      </c>
      <c r="BB170" s="22">
        <v>0</v>
      </c>
      <c r="BC170" s="22">
        <v>0</v>
      </c>
      <c r="BD170" s="22">
        <v>0</v>
      </c>
      <c r="BE170" s="22">
        <v>0</v>
      </c>
      <c r="BF170" s="22">
        <v>0</v>
      </c>
      <c r="BG170" s="22">
        <v>0</v>
      </c>
      <c r="BH170" s="22">
        <v>0</v>
      </c>
      <c r="BI170" s="22">
        <v>0</v>
      </c>
      <c r="BJ170" s="22">
        <v>0</v>
      </c>
      <c r="BK170" s="22">
        <v>0</v>
      </c>
      <c r="BL170" s="22">
        <v>0</v>
      </c>
      <c r="BM170" s="22">
        <v>0</v>
      </c>
      <c r="BN170" s="22">
        <v>0</v>
      </c>
      <c r="BO170" s="22">
        <v>0</v>
      </c>
      <c r="BP170" s="22">
        <v>0</v>
      </c>
      <c r="BQ170" s="22">
        <v>0</v>
      </c>
      <c r="BR170" s="22">
        <v>0</v>
      </c>
      <c r="BS170" s="22">
        <v>0</v>
      </c>
      <c r="BT170" s="22">
        <v>0</v>
      </c>
      <c r="BU170" s="22">
        <v>0</v>
      </c>
      <c r="BV170" s="22">
        <v>0</v>
      </c>
      <c r="BW170" s="22">
        <v>0</v>
      </c>
      <c r="BX170" s="22">
        <v>0</v>
      </c>
      <c r="BY170" s="22">
        <v>0</v>
      </c>
      <c r="BZ170" s="22">
        <v>0</v>
      </c>
      <c r="CA170" s="22">
        <v>0</v>
      </c>
      <c r="CB170" s="22">
        <v>7.54</v>
      </c>
      <c r="CC170" s="23"/>
      <c r="CD170" s="23"/>
      <c r="CE170" s="22">
        <v>0</v>
      </c>
      <c r="CG170" s="22">
        <v>0</v>
      </c>
      <c r="CH170" s="22">
        <v>0</v>
      </c>
      <c r="CI170" s="22">
        <v>0</v>
      </c>
      <c r="CJ170" s="22">
        <v>0</v>
      </c>
      <c r="CK170" s="22">
        <v>0</v>
      </c>
      <c r="CL170" s="22">
        <v>0</v>
      </c>
      <c r="CM170" s="22">
        <v>0</v>
      </c>
      <c r="CN170" s="22">
        <v>0</v>
      </c>
      <c r="CO170" s="22">
        <v>0</v>
      </c>
      <c r="CP170" s="22">
        <v>0</v>
      </c>
      <c r="CQ170" s="22">
        <v>0</v>
      </c>
    </row>
    <row r="171" spans="1:95" s="15" customFormat="1" x14ac:dyDescent="0.3">
      <c r="A171" s="32" t="s">
        <v>188</v>
      </c>
      <c r="B171" s="17" t="s">
        <v>109</v>
      </c>
      <c r="C171" s="18" t="str">
        <f>"20,0"</f>
        <v>20,0</v>
      </c>
      <c r="D171" s="18">
        <v>1.32</v>
      </c>
      <c r="E171" s="18">
        <v>0</v>
      </c>
      <c r="F171" s="18">
        <v>0.24</v>
      </c>
      <c r="G171" s="18">
        <v>0</v>
      </c>
      <c r="H171" s="18">
        <v>8.34</v>
      </c>
      <c r="I171" s="18">
        <v>38.676000000000002</v>
      </c>
      <c r="J171" s="18">
        <v>0.04</v>
      </c>
      <c r="K171" s="18">
        <v>0</v>
      </c>
      <c r="L171" s="18">
        <v>0.04</v>
      </c>
      <c r="M171" s="18">
        <v>0</v>
      </c>
      <c r="N171" s="18">
        <v>0.24</v>
      </c>
      <c r="O171" s="18">
        <v>6.44</v>
      </c>
      <c r="P171" s="18">
        <v>1.66</v>
      </c>
      <c r="Q171" s="18">
        <v>0</v>
      </c>
      <c r="R171" s="18">
        <v>0</v>
      </c>
      <c r="S171" s="18">
        <v>0.2</v>
      </c>
      <c r="T171" s="18">
        <v>0.5</v>
      </c>
      <c r="U171" s="18">
        <v>0</v>
      </c>
      <c r="V171" s="18">
        <v>49</v>
      </c>
      <c r="W171" s="18">
        <v>7</v>
      </c>
      <c r="X171" s="18">
        <v>9.4</v>
      </c>
      <c r="Y171" s="18">
        <v>31.6</v>
      </c>
      <c r="Z171" s="18">
        <v>0.78</v>
      </c>
      <c r="AA171" s="18">
        <v>0</v>
      </c>
      <c r="AB171" s="18">
        <v>1</v>
      </c>
      <c r="AC171" s="18">
        <v>0.2</v>
      </c>
      <c r="AD171" s="18">
        <v>0.28000000000000003</v>
      </c>
      <c r="AE171" s="18">
        <v>0.04</v>
      </c>
      <c r="AF171" s="18">
        <v>0.02</v>
      </c>
      <c r="AG171" s="18">
        <v>0.14000000000000001</v>
      </c>
      <c r="AH171" s="18">
        <v>0.4</v>
      </c>
      <c r="AI171" s="18">
        <v>0</v>
      </c>
      <c r="AJ171" s="15">
        <v>0</v>
      </c>
      <c r="AK171" s="15">
        <v>64.400000000000006</v>
      </c>
      <c r="AL171" s="15">
        <v>49.6</v>
      </c>
      <c r="AM171" s="15">
        <v>85.4</v>
      </c>
      <c r="AN171" s="15">
        <v>44.6</v>
      </c>
      <c r="AO171" s="15">
        <v>18.600000000000001</v>
      </c>
      <c r="AP171" s="15">
        <v>39.6</v>
      </c>
      <c r="AQ171" s="15">
        <v>16</v>
      </c>
      <c r="AR171" s="15">
        <v>74.2</v>
      </c>
      <c r="AS171" s="15">
        <v>59.4</v>
      </c>
      <c r="AT171" s="15">
        <v>58.2</v>
      </c>
      <c r="AU171" s="15">
        <v>92.8</v>
      </c>
      <c r="AV171" s="15">
        <v>24.8</v>
      </c>
      <c r="AW171" s="15">
        <v>62</v>
      </c>
      <c r="AX171" s="15">
        <v>305.8</v>
      </c>
      <c r="AY171" s="15">
        <v>0</v>
      </c>
      <c r="AZ171" s="15">
        <v>105.2</v>
      </c>
      <c r="BA171" s="15">
        <v>58.2</v>
      </c>
      <c r="BB171" s="15">
        <v>36</v>
      </c>
      <c r="BC171" s="15">
        <v>26</v>
      </c>
      <c r="BD171" s="15">
        <v>0</v>
      </c>
      <c r="BE171" s="15">
        <v>0</v>
      </c>
      <c r="BF171" s="15">
        <v>0</v>
      </c>
      <c r="BG171" s="15">
        <v>0</v>
      </c>
      <c r="BH171" s="15">
        <v>0</v>
      </c>
      <c r="BI171" s="15">
        <v>0</v>
      </c>
      <c r="BJ171" s="15">
        <v>0</v>
      </c>
      <c r="BK171" s="15">
        <v>0.03</v>
      </c>
      <c r="BL171" s="15">
        <v>0</v>
      </c>
      <c r="BM171" s="15">
        <v>0</v>
      </c>
      <c r="BN171" s="15">
        <v>0</v>
      </c>
      <c r="BO171" s="15">
        <v>0</v>
      </c>
      <c r="BP171" s="15">
        <v>0</v>
      </c>
      <c r="BQ171" s="15">
        <v>0</v>
      </c>
      <c r="BR171" s="15">
        <v>0</v>
      </c>
      <c r="BS171" s="15">
        <v>0.02</v>
      </c>
      <c r="BT171" s="15">
        <v>0</v>
      </c>
      <c r="BU171" s="15">
        <v>0</v>
      </c>
      <c r="BV171" s="15">
        <v>0.1</v>
      </c>
      <c r="BW171" s="15">
        <v>0.02</v>
      </c>
      <c r="BX171" s="15">
        <v>0</v>
      </c>
      <c r="BY171" s="15">
        <v>0</v>
      </c>
      <c r="BZ171" s="15">
        <v>0</v>
      </c>
      <c r="CA171" s="15">
        <v>0</v>
      </c>
      <c r="CB171" s="15">
        <v>9.4</v>
      </c>
      <c r="CC171" s="19"/>
      <c r="CD171" s="19"/>
      <c r="CE171" s="15">
        <v>0.17</v>
      </c>
      <c r="CG171" s="15">
        <v>0</v>
      </c>
      <c r="CH171" s="15">
        <v>0</v>
      </c>
      <c r="CI171" s="15">
        <v>0</v>
      </c>
      <c r="CJ171" s="15">
        <v>0</v>
      </c>
      <c r="CK171" s="15">
        <v>0</v>
      </c>
      <c r="CL171" s="15">
        <v>0</v>
      </c>
      <c r="CM171" s="15">
        <v>0</v>
      </c>
      <c r="CN171" s="15">
        <v>0</v>
      </c>
      <c r="CO171" s="15">
        <v>0</v>
      </c>
      <c r="CP171" s="15">
        <v>0</v>
      </c>
      <c r="CQ171" s="15">
        <v>0</v>
      </c>
    </row>
    <row r="172" spans="1:95" s="26" customFormat="1" x14ac:dyDescent="0.3">
      <c r="A172" s="33"/>
      <c r="B172" s="24" t="s">
        <v>110</v>
      </c>
      <c r="C172" s="25"/>
      <c r="D172" s="25">
        <v>23.21</v>
      </c>
      <c r="E172" s="25">
        <v>10.55</v>
      </c>
      <c r="F172" s="25">
        <v>21.68</v>
      </c>
      <c r="G172" s="25">
        <v>0.06</v>
      </c>
      <c r="H172" s="25">
        <v>93.25</v>
      </c>
      <c r="I172" s="25">
        <v>643.75</v>
      </c>
      <c r="J172" s="25">
        <v>9.6</v>
      </c>
      <c r="K172" s="25">
        <v>2.62</v>
      </c>
      <c r="L172" s="25">
        <v>3.7</v>
      </c>
      <c r="M172" s="25">
        <v>0</v>
      </c>
      <c r="N172" s="25">
        <v>22.84</v>
      </c>
      <c r="O172" s="25">
        <v>59.76</v>
      </c>
      <c r="P172" s="25">
        <v>10.65</v>
      </c>
      <c r="Q172" s="25">
        <v>0</v>
      </c>
      <c r="R172" s="25">
        <v>0</v>
      </c>
      <c r="S172" s="25">
        <v>0.87</v>
      </c>
      <c r="T172" s="25">
        <v>7.76</v>
      </c>
      <c r="U172" s="25">
        <v>1457.56</v>
      </c>
      <c r="V172" s="25">
        <v>559.91</v>
      </c>
      <c r="W172" s="25">
        <v>82.34</v>
      </c>
      <c r="X172" s="25">
        <v>160.9</v>
      </c>
      <c r="Y172" s="25">
        <v>348.53</v>
      </c>
      <c r="Z172" s="25">
        <v>7</v>
      </c>
      <c r="AA172" s="25">
        <v>80.260000000000005</v>
      </c>
      <c r="AB172" s="25">
        <v>765.27</v>
      </c>
      <c r="AC172" s="25">
        <v>277.77999999999997</v>
      </c>
      <c r="AD172" s="25">
        <v>3.3</v>
      </c>
      <c r="AE172" s="25">
        <v>0.37</v>
      </c>
      <c r="AF172" s="25">
        <v>0.27</v>
      </c>
      <c r="AG172" s="25">
        <v>5.92</v>
      </c>
      <c r="AH172" s="25">
        <v>12.9</v>
      </c>
      <c r="AI172" s="25">
        <v>5.62</v>
      </c>
      <c r="AJ172" s="26">
        <v>0</v>
      </c>
      <c r="AK172" s="26">
        <v>485.5</v>
      </c>
      <c r="AL172" s="26">
        <v>378.21</v>
      </c>
      <c r="AM172" s="26">
        <v>618.69000000000005</v>
      </c>
      <c r="AN172" s="26">
        <v>435.23</v>
      </c>
      <c r="AO172" s="26">
        <v>240.35</v>
      </c>
      <c r="AP172" s="26">
        <v>331.56</v>
      </c>
      <c r="AQ172" s="26">
        <v>142.24</v>
      </c>
      <c r="AR172" s="26">
        <v>483.11</v>
      </c>
      <c r="AS172" s="26">
        <v>456.08</v>
      </c>
      <c r="AT172" s="26">
        <v>786.32</v>
      </c>
      <c r="AU172" s="26">
        <v>844.36</v>
      </c>
      <c r="AV172" s="26">
        <v>228.37</v>
      </c>
      <c r="AW172" s="26">
        <v>530.30999999999995</v>
      </c>
      <c r="AX172" s="26">
        <v>1797.83</v>
      </c>
      <c r="AY172" s="26">
        <v>0.7</v>
      </c>
      <c r="AZ172" s="26">
        <v>437.01</v>
      </c>
      <c r="BA172" s="26">
        <v>480.48</v>
      </c>
      <c r="BB172" s="26">
        <v>325.82</v>
      </c>
      <c r="BC172" s="26">
        <v>243.06</v>
      </c>
      <c r="BD172" s="26">
        <v>0.38</v>
      </c>
      <c r="BE172" s="26">
        <v>0.08</v>
      </c>
      <c r="BF172" s="26">
        <v>7.0000000000000007E-2</v>
      </c>
      <c r="BG172" s="26">
        <v>0.19</v>
      </c>
      <c r="BH172" s="26">
        <v>0.25</v>
      </c>
      <c r="BI172" s="26">
        <v>0.8</v>
      </c>
      <c r="BJ172" s="26">
        <v>0</v>
      </c>
      <c r="BK172" s="26">
        <v>3.05</v>
      </c>
      <c r="BL172" s="26">
        <v>0</v>
      </c>
      <c r="BM172" s="26">
        <v>0.92</v>
      </c>
      <c r="BN172" s="26">
        <v>0.02</v>
      </c>
      <c r="BO172" s="26">
        <v>0.02</v>
      </c>
      <c r="BP172" s="26">
        <v>0</v>
      </c>
      <c r="BQ172" s="26">
        <v>0.09</v>
      </c>
      <c r="BR172" s="26">
        <v>0.31</v>
      </c>
      <c r="BS172" s="26">
        <v>3.74</v>
      </c>
      <c r="BT172" s="26">
        <v>0.01</v>
      </c>
      <c r="BU172" s="26">
        <v>0</v>
      </c>
      <c r="BV172" s="26">
        <v>2.95</v>
      </c>
      <c r="BW172" s="26">
        <v>0.08</v>
      </c>
      <c r="BX172" s="26">
        <v>0</v>
      </c>
      <c r="BY172" s="26">
        <v>0</v>
      </c>
      <c r="BZ172" s="26">
        <v>0</v>
      </c>
      <c r="CA172" s="26">
        <v>0</v>
      </c>
      <c r="CB172" s="26">
        <v>611.01</v>
      </c>
      <c r="CC172" s="13"/>
      <c r="CD172" s="13" t="e">
        <f>$I$172/$I$178*100</f>
        <v>#DIV/0!</v>
      </c>
      <c r="CE172" s="26">
        <v>207.8</v>
      </c>
      <c r="CG172" s="26">
        <v>1.5</v>
      </c>
      <c r="CH172" s="26">
        <v>1.5</v>
      </c>
      <c r="CI172" s="26">
        <v>1.5</v>
      </c>
      <c r="CJ172" s="26">
        <v>425</v>
      </c>
      <c r="CK172" s="26">
        <v>100</v>
      </c>
      <c r="CL172" s="26">
        <v>262.5</v>
      </c>
      <c r="CM172" s="26">
        <v>0.1</v>
      </c>
      <c r="CN172" s="26">
        <v>0.1</v>
      </c>
      <c r="CO172" s="26">
        <v>0.1</v>
      </c>
      <c r="CP172" s="26">
        <v>18</v>
      </c>
      <c r="CQ172" s="26">
        <v>2.2599999999999998</v>
      </c>
    </row>
    <row r="173" spans="1:95" x14ac:dyDescent="0.3">
      <c r="B173" s="16" t="s">
        <v>111</v>
      </c>
    </row>
    <row r="174" spans="1:95" s="22" customFormat="1" x14ac:dyDescent="0.3">
      <c r="A174" s="31" t="s">
        <v>228</v>
      </c>
      <c r="B174" s="20" t="s">
        <v>151</v>
      </c>
      <c r="C174" s="21" t="str">
        <f>"70,0"</f>
        <v>70,0</v>
      </c>
      <c r="D174" s="21">
        <v>5.49</v>
      </c>
      <c r="E174" s="21">
        <v>1.29</v>
      </c>
      <c r="F174" s="21">
        <v>5.93</v>
      </c>
      <c r="G174" s="21">
        <v>0</v>
      </c>
      <c r="H174" s="21">
        <v>37.99</v>
      </c>
      <c r="I174" s="21">
        <v>225.08782582999999</v>
      </c>
      <c r="J174" s="21">
        <v>3.8</v>
      </c>
      <c r="K174" s="21">
        <v>0.16</v>
      </c>
      <c r="L174" s="21">
        <v>3.8</v>
      </c>
      <c r="M174" s="21">
        <v>0</v>
      </c>
      <c r="N174" s="21">
        <v>10.66</v>
      </c>
      <c r="O174" s="21">
        <v>25.99</v>
      </c>
      <c r="P174" s="21">
        <v>1.34</v>
      </c>
      <c r="Q174" s="21">
        <v>0</v>
      </c>
      <c r="R174" s="21">
        <v>0</v>
      </c>
      <c r="S174" s="21">
        <v>0.01</v>
      </c>
      <c r="T174" s="21">
        <v>0.76</v>
      </c>
      <c r="U174" s="21">
        <v>176.55</v>
      </c>
      <c r="V174" s="21">
        <v>62.69</v>
      </c>
      <c r="W174" s="21">
        <v>18.88</v>
      </c>
      <c r="X174" s="21">
        <v>7.41</v>
      </c>
      <c r="Y174" s="21">
        <v>48.95</v>
      </c>
      <c r="Z174" s="21">
        <v>0.64</v>
      </c>
      <c r="AA174" s="21">
        <v>33.520000000000003</v>
      </c>
      <c r="AB174" s="21">
        <v>23.39</v>
      </c>
      <c r="AC174" s="21">
        <v>60.69</v>
      </c>
      <c r="AD174" s="21">
        <v>0.74</v>
      </c>
      <c r="AE174" s="21">
        <v>0.06</v>
      </c>
      <c r="AF174" s="21">
        <v>0.05</v>
      </c>
      <c r="AG174" s="21">
        <v>0.42</v>
      </c>
      <c r="AH174" s="21">
        <v>1.57</v>
      </c>
      <c r="AI174" s="21">
        <v>0.03</v>
      </c>
      <c r="AJ174" s="22">
        <v>0</v>
      </c>
      <c r="AK174" s="22">
        <v>227.42</v>
      </c>
      <c r="AL174" s="22">
        <v>202.17</v>
      </c>
      <c r="AM174" s="22">
        <v>377</v>
      </c>
      <c r="AN174" s="22">
        <v>146.87</v>
      </c>
      <c r="AO174" s="22">
        <v>82.92</v>
      </c>
      <c r="AP174" s="22">
        <v>156.07</v>
      </c>
      <c r="AQ174" s="22">
        <v>51.61</v>
      </c>
      <c r="AR174" s="22">
        <v>232.73</v>
      </c>
      <c r="AS174" s="22">
        <v>168.24</v>
      </c>
      <c r="AT174" s="22">
        <v>199.52</v>
      </c>
      <c r="AU174" s="22">
        <v>199.66</v>
      </c>
      <c r="AV174" s="22">
        <v>97.84</v>
      </c>
      <c r="AW174" s="22">
        <v>160.65</v>
      </c>
      <c r="AX174" s="22">
        <v>1314.28</v>
      </c>
      <c r="AY174" s="22">
        <v>0.72</v>
      </c>
      <c r="AZ174" s="22">
        <v>405.7</v>
      </c>
      <c r="BA174" s="22">
        <v>247.37</v>
      </c>
      <c r="BB174" s="22">
        <v>124.83</v>
      </c>
      <c r="BC174" s="22">
        <v>94.48</v>
      </c>
      <c r="BD174" s="22">
        <v>0.21</v>
      </c>
      <c r="BE174" s="22">
        <v>0.05</v>
      </c>
      <c r="BF174" s="22">
        <v>0.04</v>
      </c>
      <c r="BG174" s="22">
        <v>0.1</v>
      </c>
      <c r="BH174" s="22">
        <v>0.13</v>
      </c>
      <c r="BI174" s="22">
        <v>0.43</v>
      </c>
      <c r="BJ174" s="22">
        <v>0</v>
      </c>
      <c r="BK174" s="22">
        <v>1.41</v>
      </c>
      <c r="BL174" s="22">
        <v>0</v>
      </c>
      <c r="BM174" s="22">
        <v>0.42</v>
      </c>
      <c r="BN174" s="22">
        <v>0</v>
      </c>
      <c r="BO174" s="22">
        <v>0</v>
      </c>
      <c r="BP174" s="22">
        <v>0</v>
      </c>
      <c r="BQ174" s="22">
        <v>0</v>
      </c>
      <c r="BR174" s="22">
        <v>0.16</v>
      </c>
      <c r="BS174" s="22">
        <v>1.3</v>
      </c>
      <c r="BT174" s="22">
        <v>0</v>
      </c>
      <c r="BU174" s="22">
        <v>0</v>
      </c>
      <c r="BV174" s="22">
        <v>0.25</v>
      </c>
      <c r="BW174" s="22">
        <v>0.01</v>
      </c>
      <c r="BX174" s="22">
        <v>0</v>
      </c>
      <c r="BY174" s="22">
        <v>0</v>
      </c>
      <c r="BZ174" s="22">
        <v>0</v>
      </c>
      <c r="CA174" s="22">
        <v>0</v>
      </c>
      <c r="CB174" s="22">
        <v>29.62</v>
      </c>
      <c r="CC174" s="23"/>
      <c r="CD174" s="23"/>
      <c r="CE174" s="22">
        <v>37.409999999999997</v>
      </c>
      <c r="CG174" s="22">
        <v>0</v>
      </c>
      <c r="CH174" s="22">
        <v>0</v>
      </c>
      <c r="CI174" s="22">
        <v>0</v>
      </c>
      <c r="CJ174" s="22">
        <v>0</v>
      </c>
      <c r="CK174" s="22">
        <v>0</v>
      </c>
      <c r="CL174" s="22">
        <v>0</v>
      </c>
      <c r="CM174" s="22">
        <v>0</v>
      </c>
      <c r="CN174" s="22">
        <v>0</v>
      </c>
      <c r="CO174" s="22">
        <v>0</v>
      </c>
      <c r="CP174" s="22">
        <v>10.92</v>
      </c>
      <c r="CQ174" s="22">
        <v>0.42</v>
      </c>
    </row>
    <row r="175" spans="1:95" s="15" customFormat="1" x14ac:dyDescent="0.3">
      <c r="A175" s="32" t="s">
        <v>190</v>
      </c>
      <c r="B175" s="17" t="s">
        <v>113</v>
      </c>
      <c r="C175" s="18" t="str">
        <f>"180,0"</f>
        <v>180,0</v>
      </c>
      <c r="D175" s="18">
        <v>5.17</v>
      </c>
      <c r="E175" s="18">
        <v>5.5</v>
      </c>
      <c r="F175" s="18">
        <v>5.34</v>
      </c>
      <c r="G175" s="18">
        <v>0</v>
      </c>
      <c r="H175" s="18">
        <v>8.11</v>
      </c>
      <c r="I175" s="18">
        <v>100.12577777999999</v>
      </c>
      <c r="J175" s="18">
        <v>3.79</v>
      </c>
      <c r="K175" s="18">
        <v>0</v>
      </c>
      <c r="L175" s="18">
        <v>3.79</v>
      </c>
      <c r="M175" s="18">
        <v>0</v>
      </c>
      <c r="N175" s="18">
        <v>8.11</v>
      </c>
      <c r="O175" s="18">
        <v>0</v>
      </c>
      <c r="P175" s="18">
        <v>0</v>
      </c>
      <c r="Q175" s="18">
        <v>0</v>
      </c>
      <c r="R175" s="18">
        <v>0</v>
      </c>
      <c r="S175" s="18">
        <v>0.19</v>
      </c>
      <c r="T175" s="18">
        <v>1.33</v>
      </c>
      <c r="U175" s="18">
        <v>94.82</v>
      </c>
      <c r="V175" s="18">
        <v>243.64</v>
      </c>
      <c r="W175" s="18">
        <v>200.25</v>
      </c>
      <c r="X175" s="18">
        <v>23.1</v>
      </c>
      <c r="Y175" s="18">
        <v>148.47999999999999</v>
      </c>
      <c r="Z175" s="18">
        <v>0.16</v>
      </c>
      <c r="AA175" s="18">
        <v>22.76</v>
      </c>
      <c r="AB175" s="18">
        <v>15.17</v>
      </c>
      <c r="AC175" s="18">
        <v>41.72</v>
      </c>
      <c r="AD175" s="18">
        <v>0</v>
      </c>
      <c r="AE175" s="18">
        <v>0.05</v>
      </c>
      <c r="AF175" s="18">
        <v>0.23</v>
      </c>
      <c r="AG175" s="18">
        <v>0.15</v>
      </c>
      <c r="AH175" s="18">
        <v>1.52</v>
      </c>
      <c r="AI175" s="18">
        <v>0.99</v>
      </c>
      <c r="AJ175" s="15">
        <v>0</v>
      </c>
      <c r="AK175" s="15">
        <v>0</v>
      </c>
      <c r="AL175" s="15">
        <v>0</v>
      </c>
      <c r="AM175" s="15">
        <v>0</v>
      </c>
      <c r="AN175" s="15">
        <v>0</v>
      </c>
      <c r="AO175" s="15">
        <v>0</v>
      </c>
      <c r="AP175" s="15">
        <v>0</v>
      </c>
      <c r="AQ175" s="15">
        <v>0</v>
      </c>
      <c r="AR175" s="15">
        <v>0</v>
      </c>
      <c r="AS175" s="15">
        <v>0</v>
      </c>
      <c r="AT175" s="15">
        <v>0</v>
      </c>
      <c r="AU175" s="15">
        <v>0</v>
      </c>
      <c r="AV175" s="15">
        <v>0</v>
      </c>
      <c r="AW175" s="15">
        <v>0</v>
      </c>
      <c r="AX175" s="15">
        <v>0</v>
      </c>
      <c r="AY175" s="15">
        <v>0</v>
      </c>
      <c r="AZ175" s="15">
        <v>0</v>
      </c>
      <c r="BA175" s="15">
        <v>0</v>
      </c>
      <c r="BB175" s="15">
        <v>0</v>
      </c>
      <c r="BC175" s="15">
        <v>0</v>
      </c>
      <c r="BD175" s="15">
        <v>0</v>
      </c>
      <c r="BE175" s="15">
        <v>0</v>
      </c>
      <c r="BF175" s="15">
        <v>0</v>
      </c>
      <c r="BG175" s="15">
        <v>0</v>
      </c>
      <c r="BH175" s="15">
        <v>0</v>
      </c>
      <c r="BI175" s="15">
        <v>0</v>
      </c>
      <c r="BJ175" s="15">
        <v>0</v>
      </c>
      <c r="BK175" s="15">
        <v>0</v>
      </c>
      <c r="BL175" s="15">
        <v>0</v>
      </c>
      <c r="BM175" s="15">
        <v>0</v>
      </c>
      <c r="BN175" s="15">
        <v>0</v>
      </c>
      <c r="BO175" s="15">
        <v>0</v>
      </c>
      <c r="BP175" s="15">
        <v>0</v>
      </c>
      <c r="BQ175" s="15">
        <v>0</v>
      </c>
      <c r="BR175" s="15">
        <v>0</v>
      </c>
      <c r="BS175" s="15">
        <v>0</v>
      </c>
      <c r="BT175" s="15">
        <v>0</v>
      </c>
      <c r="BU175" s="15">
        <v>0</v>
      </c>
      <c r="BV175" s="15">
        <v>0</v>
      </c>
      <c r="BW175" s="15">
        <v>0</v>
      </c>
      <c r="BX175" s="15">
        <v>0</v>
      </c>
      <c r="BY175" s="15">
        <v>0</v>
      </c>
      <c r="BZ175" s="15">
        <v>0</v>
      </c>
      <c r="CA175" s="15">
        <v>0</v>
      </c>
      <c r="CB175" s="15">
        <v>167.63</v>
      </c>
      <c r="CC175" s="19"/>
      <c r="CD175" s="19"/>
      <c r="CE175" s="15">
        <v>25.28</v>
      </c>
      <c r="CG175" s="15">
        <v>0</v>
      </c>
      <c r="CH175" s="15">
        <v>0</v>
      </c>
      <c r="CI175" s="15">
        <v>0</v>
      </c>
      <c r="CJ175" s="15">
        <v>0</v>
      </c>
      <c r="CK175" s="15">
        <v>0</v>
      </c>
      <c r="CL175" s="15">
        <v>0</v>
      </c>
      <c r="CM175" s="15">
        <v>0</v>
      </c>
      <c r="CN175" s="15">
        <v>0</v>
      </c>
      <c r="CO175" s="15">
        <v>0</v>
      </c>
      <c r="CP175" s="15">
        <v>0</v>
      </c>
      <c r="CQ175" s="15">
        <v>0</v>
      </c>
    </row>
    <row r="176" spans="1:95" s="26" customFormat="1" x14ac:dyDescent="0.3">
      <c r="A176" s="33"/>
      <c r="B176" s="24" t="s">
        <v>114</v>
      </c>
      <c r="C176" s="25"/>
      <c r="D176" s="25">
        <v>10.66</v>
      </c>
      <c r="E176" s="25">
        <v>6.79</v>
      </c>
      <c r="F176" s="25">
        <v>11.27</v>
      </c>
      <c r="G176" s="25">
        <v>0</v>
      </c>
      <c r="H176" s="25">
        <v>46.1</v>
      </c>
      <c r="I176" s="25">
        <v>325.20999999999998</v>
      </c>
      <c r="J176" s="25">
        <v>7.59</v>
      </c>
      <c r="K176" s="25">
        <v>0.16</v>
      </c>
      <c r="L176" s="25">
        <v>7.59</v>
      </c>
      <c r="M176" s="25">
        <v>0</v>
      </c>
      <c r="N176" s="25">
        <v>18.77</v>
      </c>
      <c r="O176" s="25">
        <v>25.99</v>
      </c>
      <c r="P176" s="25">
        <v>1.34</v>
      </c>
      <c r="Q176" s="25">
        <v>0</v>
      </c>
      <c r="R176" s="25">
        <v>0</v>
      </c>
      <c r="S176" s="25">
        <v>0.2</v>
      </c>
      <c r="T176" s="25">
        <v>2.09</v>
      </c>
      <c r="U176" s="25">
        <v>271.36</v>
      </c>
      <c r="V176" s="25">
        <v>306.33</v>
      </c>
      <c r="W176" s="25">
        <v>219.13</v>
      </c>
      <c r="X176" s="25">
        <v>30.5</v>
      </c>
      <c r="Y176" s="25">
        <v>197.43</v>
      </c>
      <c r="Z176" s="25">
        <v>0.81</v>
      </c>
      <c r="AA176" s="25">
        <v>56.27</v>
      </c>
      <c r="AB176" s="25">
        <v>38.56</v>
      </c>
      <c r="AC176" s="25">
        <v>102.41</v>
      </c>
      <c r="AD176" s="25">
        <v>0.74</v>
      </c>
      <c r="AE176" s="25">
        <v>0.11</v>
      </c>
      <c r="AF176" s="25">
        <v>0.28000000000000003</v>
      </c>
      <c r="AG176" s="25">
        <v>0.56999999999999995</v>
      </c>
      <c r="AH176" s="25">
        <v>3.08</v>
      </c>
      <c r="AI176" s="25">
        <v>1.02</v>
      </c>
      <c r="AJ176" s="26">
        <v>0</v>
      </c>
      <c r="AK176" s="26">
        <v>227.42</v>
      </c>
      <c r="AL176" s="26">
        <v>202.17</v>
      </c>
      <c r="AM176" s="26">
        <v>377</v>
      </c>
      <c r="AN176" s="26">
        <v>146.87</v>
      </c>
      <c r="AO176" s="26">
        <v>82.92</v>
      </c>
      <c r="AP176" s="26">
        <v>156.07</v>
      </c>
      <c r="AQ176" s="26">
        <v>51.61</v>
      </c>
      <c r="AR176" s="26">
        <v>232.73</v>
      </c>
      <c r="AS176" s="26">
        <v>168.24</v>
      </c>
      <c r="AT176" s="26">
        <v>199.52</v>
      </c>
      <c r="AU176" s="26">
        <v>199.66</v>
      </c>
      <c r="AV176" s="26">
        <v>97.84</v>
      </c>
      <c r="AW176" s="26">
        <v>160.65</v>
      </c>
      <c r="AX176" s="26">
        <v>1314.28</v>
      </c>
      <c r="AY176" s="26">
        <v>0.72</v>
      </c>
      <c r="AZ176" s="26">
        <v>405.7</v>
      </c>
      <c r="BA176" s="26">
        <v>247.37</v>
      </c>
      <c r="BB176" s="26">
        <v>124.83</v>
      </c>
      <c r="BC176" s="26">
        <v>94.48</v>
      </c>
      <c r="BD176" s="26">
        <v>0.21</v>
      </c>
      <c r="BE176" s="26">
        <v>0.05</v>
      </c>
      <c r="BF176" s="26">
        <v>0.04</v>
      </c>
      <c r="BG176" s="26">
        <v>0.1</v>
      </c>
      <c r="BH176" s="26">
        <v>0.13</v>
      </c>
      <c r="BI176" s="26">
        <v>0.43</v>
      </c>
      <c r="BJ176" s="26">
        <v>0</v>
      </c>
      <c r="BK176" s="26">
        <v>1.41</v>
      </c>
      <c r="BL176" s="26">
        <v>0</v>
      </c>
      <c r="BM176" s="26">
        <v>0.42</v>
      </c>
      <c r="BN176" s="26">
        <v>0</v>
      </c>
      <c r="BO176" s="26">
        <v>0</v>
      </c>
      <c r="BP176" s="26">
        <v>0</v>
      </c>
      <c r="BQ176" s="26">
        <v>0</v>
      </c>
      <c r="BR176" s="26">
        <v>0.16</v>
      </c>
      <c r="BS176" s="26">
        <v>1.3</v>
      </c>
      <c r="BT176" s="26">
        <v>0</v>
      </c>
      <c r="BU176" s="26">
        <v>0</v>
      </c>
      <c r="BV176" s="26">
        <v>0.25</v>
      </c>
      <c r="BW176" s="26">
        <v>0.01</v>
      </c>
      <c r="BX176" s="26">
        <v>0</v>
      </c>
      <c r="BY176" s="26">
        <v>0</v>
      </c>
      <c r="BZ176" s="26">
        <v>0</v>
      </c>
      <c r="CA176" s="26">
        <v>0</v>
      </c>
      <c r="CB176" s="26">
        <v>197.25</v>
      </c>
      <c r="CC176" s="13"/>
      <c r="CD176" s="13" t="e">
        <f>$I$176/$I$178*100</f>
        <v>#DIV/0!</v>
      </c>
      <c r="CE176" s="26">
        <v>62.7</v>
      </c>
      <c r="CG176" s="26">
        <v>0</v>
      </c>
      <c r="CH176" s="26">
        <v>0</v>
      </c>
      <c r="CI176" s="26">
        <v>0</v>
      </c>
      <c r="CJ176" s="26">
        <v>0</v>
      </c>
      <c r="CK176" s="26">
        <v>0</v>
      </c>
      <c r="CL176" s="26">
        <v>0</v>
      </c>
      <c r="CM176" s="26">
        <v>0</v>
      </c>
      <c r="CN176" s="26">
        <v>0</v>
      </c>
      <c r="CO176" s="26">
        <v>0</v>
      </c>
      <c r="CP176" s="26">
        <v>10.92</v>
      </c>
      <c r="CQ176" s="26">
        <v>0.42</v>
      </c>
    </row>
    <row r="177" spans="1:95" s="26" customFormat="1" x14ac:dyDescent="0.3">
      <c r="A177" s="33"/>
      <c r="B177" s="24" t="s">
        <v>115</v>
      </c>
      <c r="C177" s="25"/>
      <c r="D177" s="25">
        <v>45.29</v>
      </c>
      <c r="E177" s="25">
        <v>19.989999999999998</v>
      </c>
      <c r="F177" s="25">
        <v>40.31</v>
      </c>
      <c r="G177" s="25">
        <v>0.08</v>
      </c>
      <c r="H177" s="25">
        <v>211.96</v>
      </c>
      <c r="I177" s="25">
        <v>1368.09</v>
      </c>
      <c r="J177" s="25">
        <v>21.57</v>
      </c>
      <c r="K177" s="25">
        <v>2.9</v>
      </c>
      <c r="L177" s="25">
        <v>13</v>
      </c>
      <c r="M177" s="25">
        <v>0</v>
      </c>
      <c r="N177" s="25">
        <v>62.33</v>
      </c>
      <c r="O177" s="25">
        <v>134.47</v>
      </c>
      <c r="P177" s="25">
        <v>15.15</v>
      </c>
      <c r="Q177" s="25">
        <v>0</v>
      </c>
      <c r="R177" s="25">
        <v>0</v>
      </c>
      <c r="S177" s="25">
        <v>1.87</v>
      </c>
      <c r="T177" s="25">
        <v>11.41</v>
      </c>
      <c r="U177" s="25">
        <v>1736.95</v>
      </c>
      <c r="V177" s="25">
        <v>1100.54</v>
      </c>
      <c r="W177" s="25">
        <v>426.1</v>
      </c>
      <c r="X177" s="25">
        <v>219.76</v>
      </c>
      <c r="Y177" s="25">
        <v>683.97</v>
      </c>
      <c r="Z177" s="25">
        <v>10.74</v>
      </c>
      <c r="AA177" s="25">
        <v>175.23</v>
      </c>
      <c r="AB177" s="25">
        <v>836.03</v>
      </c>
      <c r="AC177" s="25">
        <v>436.64</v>
      </c>
      <c r="AD177" s="25">
        <v>5.48</v>
      </c>
      <c r="AE177" s="25">
        <v>0.61</v>
      </c>
      <c r="AF177" s="25">
        <v>0.64</v>
      </c>
      <c r="AG177" s="25">
        <v>7.68</v>
      </c>
      <c r="AH177" s="25">
        <v>19.489999999999998</v>
      </c>
      <c r="AI177" s="25">
        <v>8.7100000000000009</v>
      </c>
      <c r="AJ177" s="26">
        <v>0.2</v>
      </c>
      <c r="AK177" s="26">
        <v>1114.05</v>
      </c>
      <c r="AL177" s="26">
        <v>923.23</v>
      </c>
      <c r="AM177" s="26">
        <v>1644.1</v>
      </c>
      <c r="AN177" s="26">
        <v>880.27</v>
      </c>
      <c r="AO177" s="26">
        <v>458.28</v>
      </c>
      <c r="AP177" s="26">
        <v>747</v>
      </c>
      <c r="AQ177" s="26">
        <v>316.97000000000003</v>
      </c>
      <c r="AR177" s="26">
        <v>1107.77</v>
      </c>
      <c r="AS177" s="26">
        <v>879.18</v>
      </c>
      <c r="AT177" s="26">
        <v>1280.97</v>
      </c>
      <c r="AU177" s="26">
        <v>1429.48</v>
      </c>
      <c r="AV177" s="26">
        <v>501.94</v>
      </c>
      <c r="AW177" s="26">
        <v>928.36</v>
      </c>
      <c r="AX177" s="26">
        <v>5202.05</v>
      </c>
      <c r="AY177" s="26">
        <v>1.42</v>
      </c>
      <c r="AZ177" s="26">
        <v>1611.24</v>
      </c>
      <c r="BA177" s="26">
        <v>1120.1600000000001</v>
      </c>
      <c r="BB177" s="26">
        <v>720.73</v>
      </c>
      <c r="BC177" s="26">
        <v>463.01</v>
      </c>
      <c r="BD177" s="26">
        <v>0.75</v>
      </c>
      <c r="BE177" s="26">
        <v>0.18</v>
      </c>
      <c r="BF177" s="26">
        <v>0.18</v>
      </c>
      <c r="BG177" s="26">
        <v>0.49</v>
      </c>
      <c r="BH177" s="26">
        <v>0.62</v>
      </c>
      <c r="BI177" s="26">
        <v>1.92</v>
      </c>
      <c r="BJ177" s="26">
        <v>0.04</v>
      </c>
      <c r="BK177" s="26">
        <v>6.33</v>
      </c>
      <c r="BL177" s="26">
        <v>0.01</v>
      </c>
      <c r="BM177" s="26">
        <v>1.83</v>
      </c>
      <c r="BN177" s="26">
        <v>0.03</v>
      </c>
      <c r="BO177" s="26">
        <v>0.02</v>
      </c>
      <c r="BP177" s="26">
        <v>0</v>
      </c>
      <c r="BQ177" s="26">
        <v>0.12</v>
      </c>
      <c r="BR177" s="26">
        <v>0.67</v>
      </c>
      <c r="BS177" s="26">
        <v>6.56</v>
      </c>
      <c r="BT177" s="26">
        <v>0.01</v>
      </c>
      <c r="BU177" s="26">
        <v>0</v>
      </c>
      <c r="BV177" s="26">
        <v>3.53</v>
      </c>
      <c r="BW177" s="26">
        <v>0.11</v>
      </c>
      <c r="BX177" s="26">
        <v>0</v>
      </c>
      <c r="BY177" s="26">
        <v>0</v>
      </c>
      <c r="BZ177" s="26">
        <v>0</v>
      </c>
      <c r="CA177" s="26">
        <v>0</v>
      </c>
      <c r="CB177" s="26">
        <v>1111.31</v>
      </c>
      <c r="CC177" s="13"/>
      <c r="CD177" s="13"/>
      <c r="CE177" s="26">
        <v>314.57</v>
      </c>
      <c r="CG177" s="26">
        <v>5.5</v>
      </c>
      <c r="CH177" s="26">
        <v>5.5</v>
      </c>
      <c r="CI177" s="26">
        <v>5.5</v>
      </c>
      <c r="CJ177" s="26">
        <v>825</v>
      </c>
      <c r="CK177" s="26">
        <v>282</v>
      </c>
      <c r="CL177" s="26">
        <v>553.5</v>
      </c>
      <c r="CM177" s="26">
        <v>0.7</v>
      </c>
      <c r="CN177" s="26">
        <v>0.7</v>
      </c>
      <c r="CO177" s="26">
        <v>0.7</v>
      </c>
      <c r="CP177" s="26">
        <v>38.92</v>
      </c>
      <c r="CQ177" s="26">
        <v>2.68</v>
      </c>
    </row>
    <row r="178" spans="1:95" x14ac:dyDescent="0.3">
      <c r="C178" s="49" t="s">
        <v>253</v>
      </c>
      <c r="D178" s="48"/>
      <c r="E178" s="48"/>
      <c r="F178" s="48"/>
      <c r="G178" s="48"/>
      <c r="H178" s="48"/>
      <c r="I178" s="48"/>
    </row>
    <row r="179" spans="1:95" x14ac:dyDescent="0.3">
      <c r="C179" s="48"/>
      <c r="D179" s="48"/>
      <c r="E179" s="48"/>
      <c r="F179" s="48"/>
      <c r="G179" s="48"/>
      <c r="H179" s="48"/>
      <c r="I179" s="48"/>
    </row>
    <row r="180" spans="1:95" x14ac:dyDescent="0.3">
      <c r="C180" s="48"/>
      <c r="D180" s="48"/>
      <c r="E180" s="48"/>
      <c r="F180" s="48"/>
      <c r="G180" s="48"/>
      <c r="H180" s="48"/>
      <c r="I180" s="48"/>
    </row>
    <row r="182" spans="1:95" x14ac:dyDescent="0.3">
      <c r="A182" s="37" t="s">
        <v>93</v>
      </c>
      <c r="B182" s="36" t="s">
        <v>94</v>
      </c>
      <c r="C182" s="36" t="s">
        <v>73</v>
      </c>
      <c r="D182" s="39" t="s">
        <v>0</v>
      </c>
      <c r="E182" s="40"/>
      <c r="F182" s="39" t="s">
        <v>1</v>
      </c>
      <c r="G182" s="40"/>
      <c r="H182" s="36" t="s">
        <v>74</v>
      </c>
      <c r="I182" s="36" t="s">
        <v>95</v>
      </c>
    </row>
    <row r="183" spans="1:95" x14ac:dyDescent="0.3">
      <c r="A183" s="38"/>
      <c r="B183" s="36"/>
      <c r="C183" s="36"/>
      <c r="D183" s="41"/>
      <c r="E183" s="42"/>
      <c r="F183" s="41"/>
      <c r="G183" s="42"/>
      <c r="H183" s="36"/>
      <c r="I183" s="36"/>
    </row>
    <row r="184" spans="1:95" x14ac:dyDescent="0.3">
      <c r="B184" s="16" t="s">
        <v>98</v>
      </c>
    </row>
    <row r="185" spans="1:95" s="22" customFormat="1" x14ac:dyDescent="0.3">
      <c r="A185" s="31" t="s">
        <v>176</v>
      </c>
      <c r="B185" s="20" t="s">
        <v>99</v>
      </c>
      <c r="C185" s="21" t="str">
        <f>"35,0"</f>
        <v>35,0</v>
      </c>
      <c r="D185" s="21">
        <v>2.77</v>
      </c>
      <c r="E185" s="21">
        <v>0</v>
      </c>
      <c r="F185" s="21">
        <v>0.35</v>
      </c>
      <c r="G185" s="21">
        <v>0</v>
      </c>
      <c r="H185" s="21">
        <v>18.059999999999999</v>
      </c>
      <c r="I185" s="21">
        <v>85.924999999999997</v>
      </c>
      <c r="J185" s="21">
        <v>7.0000000000000007E-2</v>
      </c>
      <c r="K185" s="21">
        <v>0</v>
      </c>
      <c r="L185" s="21">
        <v>7.0000000000000007E-2</v>
      </c>
      <c r="M185" s="21">
        <v>0</v>
      </c>
      <c r="N185" s="21">
        <v>0.74</v>
      </c>
      <c r="O185" s="21">
        <v>16.170000000000002</v>
      </c>
      <c r="P185" s="21">
        <v>1.1599999999999999</v>
      </c>
      <c r="Q185" s="21">
        <v>0</v>
      </c>
      <c r="R185" s="21">
        <v>0</v>
      </c>
      <c r="S185" s="21">
        <v>0.11</v>
      </c>
      <c r="T185" s="21">
        <v>0.53</v>
      </c>
      <c r="U185" s="21">
        <v>0</v>
      </c>
      <c r="V185" s="21">
        <v>46.55</v>
      </c>
      <c r="W185" s="21">
        <v>8.0500000000000007</v>
      </c>
      <c r="X185" s="21">
        <v>11.55</v>
      </c>
      <c r="Y185" s="21">
        <v>30.45</v>
      </c>
      <c r="Z185" s="21">
        <v>0.7</v>
      </c>
      <c r="AA185" s="21">
        <v>0</v>
      </c>
      <c r="AB185" s="21">
        <v>0</v>
      </c>
      <c r="AC185" s="21">
        <v>0</v>
      </c>
      <c r="AD185" s="21">
        <v>0.46</v>
      </c>
      <c r="AE185" s="21">
        <v>0.06</v>
      </c>
      <c r="AF185" s="21">
        <v>0.02</v>
      </c>
      <c r="AG185" s="21">
        <v>0.56000000000000005</v>
      </c>
      <c r="AH185" s="21">
        <v>1.0900000000000001</v>
      </c>
      <c r="AI185" s="21">
        <v>0</v>
      </c>
      <c r="AJ185" s="22">
        <v>0</v>
      </c>
      <c r="AK185" s="22">
        <v>0</v>
      </c>
      <c r="AL185" s="22">
        <v>0</v>
      </c>
      <c r="AM185" s="22">
        <v>0</v>
      </c>
      <c r="AN185" s="22">
        <v>0</v>
      </c>
      <c r="AO185" s="22">
        <v>0</v>
      </c>
      <c r="AP185" s="22">
        <v>0</v>
      </c>
      <c r="AQ185" s="22">
        <v>0</v>
      </c>
      <c r="AR185" s="22">
        <v>0</v>
      </c>
      <c r="AS185" s="22">
        <v>0</v>
      </c>
      <c r="AT185" s="22">
        <v>0</v>
      </c>
      <c r="AU185" s="22">
        <v>0</v>
      </c>
      <c r="AV185" s="22">
        <v>0</v>
      </c>
      <c r="AW185" s="22">
        <v>0</v>
      </c>
      <c r="AX185" s="22">
        <v>0</v>
      </c>
      <c r="AY185" s="22">
        <v>0</v>
      </c>
      <c r="AZ185" s="22">
        <v>0</v>
      </c>
      <c r="BA185" s="22">
        <v>0</v>
      </c>
      <c r="BB185" s="22">
        <v>0</v>
      </c>
      <c r="BC185" s="22">
        <v>0</v>
      </c>
      <c r="BD185" s="22">
        <v>0</v>
      </c>
      <c r="BE185" s="22">
        <v>0</v>
      </c>
      <c r="BF185" s="22">
        <v>0</v>
      </c>
      <c r="BG185" s="22">
        <v>0</v>
      </c>
      <c r="BH185" s="22">
        <v>0</v>
      </c>
      <c r="BI185" s="22">
        <v>0</v>
      </c>
      <c r="BJ185" s="22">
        <v>0</v>
      </c>
      <c r="BK185" s="22">
        <v>0</v>
      </c>
      <c r="BL185" s="22">
        <v>0</v>
      </c>
      <c r="BM185" s="22">
        <v>0</v>
      </c>
      <c r="BN185" s="22">
        <v>0</v>
      </c>
      <c r="BO185" s="22">
        <v>0</v>
      </c>
      <c r="BP185" s="22">
        <v>0</v>
      </c>
      <c r="BQ185" s="22">
        <v>0</v>
      </c>
      <c r="BR185" s="22">
        <v>0</v>
      </c>
      <c r="BS185" s="22">
        <v>0</v>
      </c>
      <c r="BT185" s="22">
        <v>0</v>
      </c>
      <c r="BU185" s="22">
        <v>0</v>
      </c>
      <c r="BV185" s="22">
        <v>0</v>
      </c>
      <c r="BW185" s="22">
        <v>0</v>
      </c>
      <c r="BX185" s="22">
        <v>0</v>
      </c>
      <c r="BY185" s="22">
        <v>0</v>
      </c>
      <c r="BZ185" s="22">
        <v>0</v>
      </c>
      <c r="CA185" s="22">
        <v>0</v>
      </c>
      <c r="CB185" s="22">
        <v>13.2</v>
      </c>
      <c r="CC185" s="23"/>
      <c r="CD185" s="23"/>
      <c r="CE185" s="22">
        <v>0</v>
      </c>
      <c r="CG185" s="22">
        <v>0</v>
      </c>
      <c r="CH185" s="22">
        <v>0</v>
      </c>
      <c r="CI185" s="22">
        <v>0</v>
      </c>
      <c r="CJ185" s="22">
        <v>0</v>
      </c>
      <c r="CK185" s="22">
        <v>0</v>
      </c>
      <c r="CL185" s="22">
        <v>0</v>
      </c>
      <c r="CM185" s="22">
        <v>0</v>
      </c>
      <c r="CN185" s="22">
        <v>0</v>
      </c>
      <c r="CO185" s="22">
        <v>0</v>
      </c>
      <c r="CP185" s="22">
        <v>0</v>
      </c>
      <c r="CQ185" s="22">
        <v>0</v>
      </c>
    </row>
    <row r="186" spans="1:95" s="22" customFormat="1" x14ac:dyDescent="0.3">
      <c r="A186" s="31" t="s">
        <v>177</v>
      </c>
      <c r="B186" s="20" t="s">
        <v>100</v>
      </c>
      <c r="C186" s="21" t="str">
        <f>"5,0"</f>
        <v>5,0</v>
      </c>
      <c r="D186" s="21">
        <v>0.03</v>
      </c>
      <c r="E186" s="21">
        <v>0.03</v>
      </c>
      <c r="F186" s="21">
        <v>4.13</v>
      </c>
      <c r="G186" s="21">
        <v>0</v>
      </c>
      <c r="H186" s="21">
        <v>0.04</v>
      </c>
      <c r="I186" s="21">
        <v>37.377000000000002</v>
      </c>
      <c r="J186" s="21">
        <v>2.68</v>
      </c>
      <c r="K186" s="21">
        <v>0.13</v>
      </c>
      <c r="L186" s="21">
        <v>2.68</v>
      </c>
      <c r="M186" s="21">
        <v>0</v>
      </c>
      <c r="N186" s="21">
        <v>0.04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0.01</v>
      </c>
      <c r="U186" s="21">
        <v>0</v>
      </c>
      <c r="V186" s="21">
        <v>0.75</v>
      </c>
      <c r="W186" s="21">
        <v>0.6</v>
      </c>
      <c r="X186" s="21">
        <v>0</v>
      </c>
      <c r="Y186" s="21">
        <v>0.95</v>
      </c>
      <c r="Z186" s="21">
        <v>0.01</v>
      </c>
      <c r="AA186" s="21">
        <v>29.5</v>
      </c>
      <c r="AB186" s="21">
        <v>19</v>
      </c>
      <c r="AC186" s="21">
        <v>32.65</v>
      </c>
      <c r="AD186" s="21">
        <v>0.05</v>
      </c>
      <c r="AE186" s="21">
        <v>0</v>
      </c>
      <c r="AF186" s="21">
        <v>0.01</v>
      </c>
      <c r="AG186" s="21">
        <v>0</v>
      </c>
      <c r="AH186" s="21">
        <v>0.01</v>
      </c>
      <c r="AI186" s="21">
        <v>0</v>
      </c>
      <c r="AJ186" s="22">
        <v>0</v>
      </c>
      <c r="AK186" s="22">
        <v>1.3</v>
      </c>
      <c r="AL186" s="22">
        <v>1.25</v>
      </c>
      <c r="AM186" s="22">
        <v>2.35</v>
      </c>
      <c r="AN186" s="22">
        <v>1.4</v>
      </c>
      <c r="AO186" s="22">
        <v>0.55000000000000004</v>
      </c>
      <c r="AP186" s="22">
        <v>1.5</v>
      </c>
      <c r="AQ186" s="22">
        <v>1.35</v>
      </c>
      <c r="AR186" s="22">
        <v>1.3</v>
      </c>
      <c r="AS186" s="22">
        <v>1.1000000000000001</v>
      </c>
      <c r="AT186" s="22">
        <v>0.8</v>
      </c>
      <c r="AU186" s="22">
        <v>1.8</v>
      </c>
      <c r="AV186" s="22">
        <v>1.1000000000000001</v>
      </c>
      <c r="AW186" s="22">
        <v>0.75</v>
      </c>
      <c r="AX186" s="22">
        <v>4.45</v>
      </c>
      <c r="AY186" s="22">
        <v>0</v>
      </c>
      <c r="AZ186" s="22">
        <v>1.5</v>
      </c>
      <c r="BA186" s="22">
        <v>1.7</v>
      </c>
      <c r="BB186" s="22">
        <v>1.3</v>
      </c>
      <c r="BC186" s="22">
        <v>0.3</v>
      </c>
      <c r="BD186" s="22">
        <v>0.19</v>
      </c>
      <c r="BE186" s="22">
        <v>0.04</v>
      </c>
      <c r="BF186" s="22">
        <v>0.04</v>
      </c>
      <c r="BG186" s="22">
        <v>0.09</v>
      </c>
      <c r="BH186" s="22">
        <v>0.12</v>
      </c>
      <c r="BI186" s="22">
        <v>0.39</v>
      </c>
      <c r="BJ186" s="22">
        <v>0</v>
      </c>
      <c r="BK186" s="22">
        <v>1.23</v>
      </c>
      <c r="BL186" s="22">
        <v>0</v>
      </c>
      <c r="BM186" s="22">
        <v>0.38</v>
      </c>
      <c r="BN186" s="22">
        <v>0</v>
      </c>
      <c r="BO186" s="22">
        <v>0</v>
      </c>
      <c r="BP186" s="22">
        <v>0</v>
      </c>
      <c r="BQ186" s="22">
        <v>0</v>
      </c>
      <c r="BR186" s="22">
        <v>0.14000000000000001</v>
      </c>
      <c r="BS186" s="22">
        <v>1.1399999999999999</v>
      </c>
      <c r="BT186" s="22">
        <v>0</v>
      </c>
      <c r="BU186" s="22">
        <v>0</v>
      </c>
      <c r="BV186" s="22">
        <v>0.04</v>
      </c>
      <c r="BW186" s="22">
        <v>0</v>
      </c>
      <c r="BX186" s="22">
        <v>0</v>
      </c>
      <c r="BY186" s="22">
        <v>0</v>
      </c>
      <c r="BZ186" s="22">
        <v>0</v>
      </c>
      <c r="CA186" s="22">
        <v>0</v>
      </c>
      <c r="CB186" s="22">
        <v>0.8</v>
      </c>
      <c r="CC186" s="23"/>
      <c r="CD186" s="23"/>
      <c r="CE186" s="22">
        <v>32.67</v>
      </c>
      <c r="CG186" s="22">
        <v>0</v>
      </c>
      <c r="CH186" s="22">
        <v>0</v>
      </c>
      <c r="CI186" s="22">
        <v>0</v>
      </c>
      <c r="CJ186" s="22">
        <v>0</v>
      </c>
      <c r="CK186" s="22">
        <v>0</v>
      </c>
      <c r="CL186" s="22">
        <v>0</v>
      </c>
      <c r="CM186" s="22">
        <v>0</v>
      </c>
      <c r="CN186" s="22">
        <v>0</v>
      </c>
      <c r="CO186" s="22">
        <v>0</v>
      </c>
      <c r="CP186" s="22">
        <v>0</v>
      </c>
      <c r="CQ186" s="22">
        <v>0</v>
      </c>
    </row>
    <row r="187" spans="1:95" s="22" customFormat="1" ht="31.2" x14ac:dyDescent="0.3">
      <c r="A187" s="31" t="s">
        <v>229</v>
      </c>
      <c r="B187" s="20" t="s">
        <v>152</v>
      </c>
      <c r="C187" s="21" t="str">
        <f>"180,0/5,0"</f>
        <v>180,0/5,0</v>
      </c>
      <c r="D187" s="21">
        <v>6.53</v>
      </c>
      <c r="E187" s="21">
        <v>2.5499999999999998</v>
      </c>
      <c r="F187" s="21">
        <v>8.23</v>
      </c>
      <c r="G187" s="21">
        <v>0</v>
      </c>
      <c r="H187" s="21">
        <v>31.19</v>
      </c>
      <c r="I187" s="21">
        <v>223.19138284799999</v>
      </c>
      <c r="J187" s="21">
        <v>4.78</v>
      </c>
      <c r="K187" s="21">
        <v>0.13</v>
      </c>
      <c r="L187" s="21">
        <v>4.78</v>
      </c>
      <c r="M187" s="21">
        <v>0</v>
      </c>
      <c r="N187" s="21">
        <v>9.0299999999999994</v>
      </c>
      <c r="O187" s="21">
        <v>20.99</v>
      </c>
      <c r="P187" s="21">
        <v>1.17</v>
      </c>
      <c r="Q187" s="21">
        <v>0</v>
      </c>
      <c r="R187" s="21">
        <v>0</v>
      </c>
      <c r="S187" s="21">
        <v>0.09</v>
      </c>
      <c r="T187" s="21">
        <v>1.74</v>
      </c>
      <c r="U187" s="21">
        <v>313.94</v>
      </c>
      <c r="V187" s="21">
        <v>205.17</v>
      </c>
      <c r="W187" s="21">
        <v>114.69</v>
      </c>
      <c r="X187" s="21">
        <v>38.57</v>
      </c>
      <c r="Y187" s="21">
        <v>144.49</v>
      </c>
      <c r="Z187" s="21">
        <v>1.04</v>
      </c>
      <c r="AA187" s="21">
        <v>56.71</v>
      </c>
      <c r="AB187" s="21">
        <v>37.630000000000003</v>
      </c>
      <c r="AC187" s="21">
        <v>63.66</v>
      </c>
      <c r="AD187" s="21">
        <v>0.25</v>
      </c>
      <c r="AE187" s="21">
        <v>0.14000000000000001</v>
      </c>
      <c r="AF187" s="21">
        <v>0.13</v>
      </c>
      <c r="AG187" s="21">
        <v>0.48</v>
      </c>
      <c r="AH187" s="21">
        <v>2.39</v>
      </c>
      <c r="AI187" s="21">
        <v>0.19</v>
      </c>
      <c r="AJ187" s="22">
        <v>0</v>
      </c>
      <c r="AK187" s="22">
        <v>163.77000000000001</v>
      </c>
      <c r="AL187" s="22">
        <v>149.88999999999999</v>
      </c>
      <c r="AM187" s="22">
        <v>532.66999999999996</v>
      </c>
      <c r="AN187" s="22">
        <v>100.95</v>
      </c>
      <c r="AO187" s="22">
        <v>102.88</v>
      </c>
      <c r="AP187" s="22">
        <v>139.77000000000001</v>
      </c>
      <c r="AQ187" s="22">
        <v>63.56</v>
      </c>
      <c r="AR187" s="22">
        <v>201.81</v>
      </c>
      <c r="AS187" s="22">
        <v>372.75</v>
      </c>
      <c r="AT187" s="22">
        <v>147.72999999999999</v>
      </c>
      <c r="AU187" s="22">
        <v>226.5</v>
      </c>
      <c r="AV187" s="22">
        <v>90.97</v>
      </c>
      <c r="AW187" s="22">
        <v>104.46</v>
      </c>
      <c r="AX187" s="22">
        <v>771.91</v>
      </c>
      <c r="AY187" s="22">
        <v>0</v>
      </c>
      <c r="AZ187" s="22">
        <v>281.52</v>
      </c>
      <c r="BA187" s="22">
        <v>243.69</v>
      </c>
      <c r="BB187" s="22">
        <v>143.03</v>
      </c>
      <c r="BC187" s="22">
        <v>62.53</v>
      </c>
      <c r="BD187" s="22">
        <v>0.18</v>
      </c>
      <c r="BE187" s="22">
        <v>0.04</v>
      </c>
      <c r="BF187" s="22">
        <v>0.04</v>
      </c>
      <c r="BG187" s="22">
        <v>0.09</v>
      </c>
      <c r="BH187" s="22">
        <v>0.12</v>
      </c>
      <c r="BI187" s="22">
        <v>0.39</v>
      </c>
      <c r="BJ187" s="22">
        <v>0</v>
      </c>
      <c r="BK187" s="22">
        <v>1.29</v>
      </c>
      <c r="BL187" s="22">
        <v>0</v>
      </c>
      <c r="BM187" s="22">
        <v>0.39</v>
      </c>
      <c r="BN187" s="22">
        <v>0.01</v>
      </c>
      <c r="BO187" s="22">
        <v>0</v>
      </c>
      <c r="BP187" s="22">
        <v>0</v>
      </c>
      <c r="BQ187" s="22">
        <v>0</v>
      </c>
      <c r="BR187" s="22">
        <v>0.14000000000000001</v>
      </c>
      <c r="BS187" s="22">
        <v>1.29</v>
      </c>
      <c r="BT187" s="22">
        <v>0</v>
      </c>
      <c r="BU187" s="22">
        <v>0</v>
      </c>
      <c r="BV187" s="22">
        <v>0.67</v>
      </c>
      <c r="BW187" s="22">
        <v>0.01</v>
      </c>
      <c r="BX187" s="22">
        <v>0</v>
      </c>
      <c r="BY187" s="22">
        <v>0</v>
      </c>
      <c r="BZ187" s="22">
        <v>0</v>
      </c>
      <c r="CA187" s="22">
        <v>0</v>
      </c>
      <c r="CB187" s="22">
        <v>146.25</v>
      </c>
      <c r="CC187" s="23"/>
      <c r="CD187" s="23"/>
      <c r="CE187" s="22">
        <v>62.98</v>
      </c>
      <c r="CG187" s="22">
        <v>0</v>
      </c>
      <c r="CH187" s="22">
        <v>0</v>
      </c>
      <c r="CI187" s="22">
        <v>0</v>
      </c>
      <c r="CJ187" s="22">
        <v>0</v>
      </c>
      <c r="CK187" s="22">
        <v>0</v>
      </c>
      <c r="CL187" s="22">
        <v>0</v>
      </c>
      <c r="CM187" s="22">
        <v>0</v>
      </c>
      <c r="CN187" s="22">
        <v>0</v>
      </c>
      <c r="CO187" s="22">
        <v>0</v>
      </c>
      <c r="CP187" s="22">
        <v>4.5</v>
      </c>
      <c r="CQ187" s="22">
        <v>0.7</v>
      </c>
    </row>
    <row r="188" spans="1:95" s="15" customFormat="1" x14ac:dyDescent="0.3">
      <c r="A188" s="32" t="s">
        <v>193</v>
      </c>
      <c r="B188" s="17" t="s">
        <v>118</v>
      </c>
      <c r="C188" s="18" t="str">
        <f>"180,0"</f>
        <v>180,0</v>
      </c>
      <c r="D188" s="18">
        <v>2.58</v>
      </c>
      <c r="E188" s="18">
        <v>2.74</v>
      </c>
      <c r="F188" s="18">
        <v>2.5299999999999998</v>
      </c>
      <c r="G188" s="18">
        <v>0</v>
      </c>
      <c r="H188" s="18">
        <v>13.42</v>
      </c>
      <c r="I188" s="18">
        <v>84.385719359999996</v>
      </c>
      <c r="J188" s="18">
        <v>1.8</v>
      </c>
      <c r="K188" s="18">
        <v>0</v>
      </c>
      <c r="L188" s="18">
        <v>1.8</v>
      </c>
      <c r="M188" s="18">
        <v>0</v>
      </c>
      <c r="N188" s="18">
        <v>13.42</v>
      </c>
      <c r="O188" s="18">
        <v>0</v>
      </c>
      <c r="P188" s="18">
        <v>0</v>
      </c>
      <c r="Q188" s="18">
        <v>0</v>
      </c>
      <c r="R188" s="18">
        <v>0</v>
      </c>
      <c r="S188" s="18">
        <v>0.09</v>
      </c>
      <c r="T188" s="18">
        <v>0.64</v>
      </c>
      <c r="U188" s="18">
        <v>45.09</v>
      </c>
      <c r="V188" s="18">
        <v>115.87</v>
      </c>
      <c r="W188" s="18">
        <v>95.28</v>
      </c>
      <c r="X188" s="18">
        <v>10.96</v>
      </c>
      <c r="Y188" s="18">
        <v>70.47</v>
      </c>
      <c r="Z188" s="18">
        <v>0.1</v>
      </c>
      <c r="AA188" s="18">
        <v>10.8</v>
      </c>
      <c r="AB188" s="18">
        <v>7.2</v>
      </c>
      <c r="AC188" s="18">
        <v>19.8</v>
      </c>
      <c r="AD188" s="18">
        <v>0</v>
      </c>
      <c r="AE188" s="18">
        <v>0.03</v>
      </c>
      <c r="AF188" s="18">
        <v>0.11</v>
      </c>
      <c r="AG188" s="18">
        <v>0.08</v>
      </c>
      <c r="AH188" s="18">
        <v>0.72</v>
      </c>
      <c r="AI188" s="18">
        <v>0.47</v>
      </c>
      <c r="AJ188" s="15">
        <v>0</v>
      </c>
      <c r="AK188" s="15">
        <v>0</v>
      </c>
      <c r="AL188" s="15">
        <v>0</v>
      </c>
      <c r="AM188" s="15">
        <v>0</v>
      </c>
      <c r="AN188" s="15">
        <v>0</v>
      </c>
      <c r="AO188" s="15">
        <v>0</v>
      </c>
      <c r="AP188" s="15">
        <v>0</v>
      </c>
      <c r="AQ188" s="15">
        <v>0</v>
      </c>
      <c r="AR188" s="15">
        <v>0</v>
      </c>
      <c r="AS188" s="15">
        <v>0</v>
      </c>
      <c r="AT188" s="15">
        <v>0</v>
      </c>
      <c r="AU188" s="15">
        <v>0</v>
      </c>
      <c r="AV188" s="15">
        <v>0</v>
      </c>
      <c r="AW188" s="15">
        <v>0</v>
      </c>
      <c r="AX188" s="15">
        <v>0</v>
      </c>
      <c r="AY188" s="15">
        <v>0</v>
      </c>
      <c r="AZ188" s="15">
        <v>0</v>
      </c>
      <c r="BA188" s="15">
        <v>0</v>
      </c>
      <c r="BB188" s="15">
        <v>0</v>
      </c>
      <c r="BC188" s="15">
        <v>0</v>
      </c>
      <c r="BD188" s="15">
        <v>0</v>
      </c>
      <c r="BE188" s="15">
        <v>0</v>
      </c>
      <c r="BF188" s="15">
        <v>0</v>
      </c>
      <c r="BG188" s="15">
        <v>0</v>
      </c>
      <c r="BH188" s="15">
        <v>0</v>
      </c>
      <c r="BI188" s="15">
        <v>0</v>
      </c>
      <c r="BJ188" s="15">
        <v>0</v>
      </c>
      <c r="BK188" s="15">
        <v>0</v>
      </c>
      <c r="BL188" s="15">
        <v>0</v>
      </c>
      <c r="BM188" s="15">
        <v>0</v>
      </c>
      <c r="BN188" s="15">
        <v>0</v>
      </c>
      <c r="BO188" s="15">
        <v>0</v>
      </c>
      <c r="BP188" s="15">
        <v>0</v>
      </c>
      <c r="BQ188" s="15">
        <v>0</v>
      </c>
      <c r="BR188" s="15">
        <v>0</v>
      </c>
      <c r="BS188" s="15">
        <v>0</v>
      </c>
      <c r="BT188" s="15">
        <v>0</v>
      </c>
      <c r="BU188" s="15">
        <v>0</v>
      </c>
      <c r="BV188" s="15">
        <v>0</v>
      </c>
      <c r="BW188" s="15">
        <v>0</v>
      </c>
      <c r="BX188" s="15">
        <v>0</v>
      </c>
      <c r="BY188" s="15">
        <v>0</v>
      </c>
      <c r="BZ188" s="15">
        <v>0</v>
      </c>
      <c r="CA188" s="15">
        <v>0</v>
      </c>
      <c r="CB188" s="15">
        <v>178.57</v>
      </c>
      <c r="CC188" s="19"/>
      <c r="CD188" s="19"/>
      <c r="CE188" s="15">
        <v>12</v>
      </c>
      <c r="CG188" s="15">
        <v>0</v>
      </c>
      <c r="CH188" s="15">
        <v>0</v>
      </c>
      <c r="CI188" s="15">
        <v>0</v>
      </c>
      <c r="CJ188" s="15">
        <v>0</v>
      </c>
      <c r="CK188" s="15">
        <v>0</v>
      </c>
      <c r="CL188" s="15">
        <v>0</v>
      </c>
      <c r="CM188" s="15">
        <v>0</v>
      </c>
      <c r="CN188" s="15">
        <v>0</v>
      </c>
      <c r="CO188" s="15">
        <v>0</v>
      </c>
      <c r="CP188" s="15">
        <v>9</v>
      </c>
      <c r="CQ188" s="15">
        <v>0</v>
      </c>
    </row>
    <row r="189" spans="1:95" s="26" customFormat="1" x14ac:dyDescent="0.3">
      <c r="A189" s="33"/>
      <c r="B189" s="24" t="s">
        <v>103</v>
      </c>
      <c r="C189" s="25"/>
      <c r="D189" s="25">
        <v>11.89</v>
      </c>
      <c r="E189" s="25">
        <v>5.32</v>
      </c>
      <c r="F189" s="25">
        <v>15.24</v>
      </c>
      <c r="G189" s="25">
        <v>0</v>
      </c>
      <c r="H189" s="25">
        <v>62.71</v>
      </c>
      <c r="I189" s="25">
        <v>430.88</v>
      </c>
      <c r="J189" s="25">
        <v>9.33</v>
      </c>
      <c r="K189" s="25">
        <v>0.25</v>
      </c>
      <c r="L189" s="25">
        <v>9.33</v>
      </c>
      <c r="M189" s="25">
        <v>0</v>
      </c>
      <c r="N189" s="25">
        <v>23.23</v>
      </c>
      <c r="O189" s="25">
        <v>37.159999999999997</v>
      </c>
      <c r="P189" s="25">
        <v>2.3199999999999998</v>
      </c>
      <c r="Q189" s="25">
        <v>0</v>
      </c>
      <c r="R189" s="25">
        <v>0</v>
      </c>
      <c r="S189" s="25">
        <v>0.28999999999999998</v>
      </c>
      <c r="T189" s="25">
        <v>2.92</v>
      </c>
      <c r="U189" s="25">
        <v>359.03</v>
      </c>
      <c r="V189" s="25">
        <v>368.34</v>
      </c>
      <c r="W189" s="25">
        <v>218.61</v>
      </c>
      <c r="X189" s="25">
        <v>61.08</v>
      </c>
      <c r="Y189" s="25">
        <v>246.36</v>
      </c>
      <c r="Z189" s="25">
        <v>1.85</v>
      </c>
      <c r="AA189" s="25">
        <v>97.01</v>
      </c>
      <c r="AB189" s="25">
        <v>63.83</v>
      </c>
      <c r="AC189" s="25">
        <v>116.11</v>
      </c>
      <c r="AD189" s="25">
        <v>0.75</v>
      </c>
      <c r="AE189" s="25">
        <v>0.22</v>
      </c>
      <c r="AF189" s="25">
        <v>0.26</v>
      </c>
      <c r="AG189" s="25">
        <v>1.1200000000000001</v>
      </c>
      <c r="AH189" s="25">
        <v>4.21</v>
      </c>
      <c r="AI189" s="25">
        <v>0.66</v>
      </c>
      <c r="AJ189" s="26">
        <v>0</v>
      </c>
      <c r="AK189" s="26">
        <v>165.07</v>
      </c>
      <c r="AL189" s="26">
        <v>151.13999999999999</v>
      </c>
      <c r="AM189" s="26">
        <v>535.02</v>
      </c>
      <c r="AN189" s="26">
        <v>102.35</v>
      </c>
      <c r="AO189" s="26">
        <v>103.43</v>
      </c>
      <c r="AP189" s="26">
        <v>141.27000000000001</v>
      </c>
      <c r="AQ189" s="26">
        <v>64.91</v>
      </c>
      <c r="AR189" s="26">
        <v>203.11</v>
      </c>
      <c r="AS189" s="26">
        <v>373.85</v>
      </c>
      <c r="AT189" s="26">
        <v>148.53</v>
      </c>
      <c r="AU189" s="26">
        <v>228.3</v>
      </c>
      <c r="AV189" s="26">
        <v>92.07</v>
      </c>
      <c r="AW189" s="26">
        <v>105.21</v>
      </c>
      <c r="AX189" s="26">
        <v>776.36</v>
      </c>
      <c r="AY189" s="26">
        <v>0</v>
      </c>
      <c r="AZ189" s="26">
        <v>283.02</v>
      </c>
      <c r="BA189" s="26">
        <v>245.39</v>
      </c>
      <c r="BB189" s="26">
        <v>144.33000000000001</v>
      </c>
      <c r="BC189" s="26">
        <v>62.83</v>
      </c>
      <c r="BD189" s="26">
        <v>0.37</v>
      </c>
      <c r="BE189" s="26">
        <v>0.08</v>
      </c>
      <c r="BF189" s="26">
        <v>7.0000000000000007E-2</v>
      </c>
      <c r="BG189" s="26">
        <v>0.19</v>
      </c>
      <c r="BH189" s="26">
        <v>0.24</v>
      </c>
      <c r="BI189" s="26">
        <v>0.78</v>
      </c>
      <c r="BJ189" s="26">
        <v>0</v>
      </c>
      <c r="BK189" s="26">
        <v>2.52</v>
      </c>
      <c r="BL189" s="26">
        <v>0</v>
      </c>
      <c r="BM189" s="26">
        <v>0.76</v>
      </c>
      <c r="BN189" s="26">
        <v>0.01</v>
      </c>
      <c r="BO189" s="26">
        <v>0</v>
      </c>
      <c r="BP189" s="26">
        <v>0</v>
      </c>
      <c r="BQ189" s="26">
        <v>0</v>
      </c>
      <c r="BR189" s="26">
        <v>0.28999999999999998</v>
      </c>
      <c r="BS189" s="26">
        <v>2.4300000000000002</v>
      </c>
      <c r="BT189" s="26">
        <v>0</v>
      </c>
      <c r="BU189" s="26">
        <v>0</v>
      </c>
      <c r="BV189" s="26">
        <v>0.72</v>
      </c>
      <c r="BW189" s="26">
        <v>0.02</v>
      </c>
      <c r="BX189" s="26">
        <v>0</v>
      </c>
      <c r="BY189" s="26">
        <v>0</v>
      </c>
      <c r="BZ189" s="26">
        <v>0</v>
      </c>
      <c r="CA189" s="26">
        <v>0</v>
      </c>
      <c r="CB189" s="26">
        <v>338.82</v>
      </c>
      <c r="CC189" s="13"/>
      <c r="CD189" s="13" t="e">
        <f>$I$189/$I$207*100</f>
        <v>#DIV/0!</v>
      </c>
      <c r="CE189" s="26">
        <v>107.65</v>
      </c>
      <c r="CG189" s="26">
        <v>0</v>
      </c>
      <c r="CH189" s="26">
        <v>0</v>
      </c>
      <c r="CI189" s="26">
        <v>0</v>
      </c>
      <c r="CJ189" s="26">
        <v>0</v>
      </c>
      <c r="CK189" s="26">
        <v>0</v>
      </c>
      <c r="CL189" s="26">
        <v>0</v>
      </c>
      <c r="CM189" s="26">
        <v>0</v>
      </c>
      <c r="CN189" s="26">
        <v>0</v>
      </c>
      <c r="CO189" s="26">
        <v>0</v>
      </c>
      <c r="CP189" s="26">
        <v>13.5</v>
      </c>
      <c r="CQ189" s="26">
        <v>0.7</v>
      </c>
    </row>
    <row r="190" spans="1:95" x14ac:dyDescent="0.3">
      <c r="B190" s="16" t="s">
        <v>182</v>
      </c>
    </row>
    <row r="191" spans="1:95" s="15" customFormat="1" x14ac:dyDescent="0.3">
      <c r="A191" s="32" t="s">
        <v>184</v>
      </c>
      <c r="B191" s="17" t="s">
        <v>194</v>
      </c>
      <c r="C191" s="18" t="str">
        <f>"100,0"</f>
        <v>100,0</v>
      </c>
      <c r="D191" s="18">
        <v>0.4</v>
      </c>
      <c r="E191" s="18">
        <v>0</v>
      </c>
      <c r="F191" s="18">
        <v>0.4</v>
      </c>
      <c r="G191" s="18">
        <v>0.4</v>
      </c>
      <c r="H191" s="18">
        <v>11.6</v>
      </c>
      <c r="I191" s="18">
        <v>48.68</v>
      </c>
      <c r="J191" s="18">
        <v>0.1</v>
      </c>
      <c r="K191" s="18">
        <v>0</v>
      </c>
      <c r="L191" s="18">
        <v>0</v>
      </c>
      <c r="M191" s="18">
        <v>0</v>
      </c>
      <c r="N191" s="18">
        <v>9</v>
      </c>
      <c r="O191" s="18">
        <v>0.8</v>
      </c>
      <c r="P191" s="18">
        <v>1.8</v>
      </c>
      <c r="Q191" s="18">
        <v>0</v>
      </c>
      <c r="R191" s="18">
        <v>0</v>
      </c>
      <c r="S191" s="18">
        <v>0.8</v>
      </c>
      <c r="T191" s="18">
        <v>0.5</v>
      </c>
      <c r="U191" s="18">
        <v>26</v>
      </c>
      <c r="V191" s="18">
        <v>278</v>
      </c>
      <c r="W191" s="18">
        <v>16</v>
      </c>
      <c r="X191" s="18">
        <v>9</v>
      </c>
      <c r="Y191" s="18">
        <v>11</v>
      </c>
      <c r="Z191" s="18">
        <v>2.2000000000000002</v>
      </c>
      <c r="AA191" s="18">
        <v>0</v>
      </c>
      <c r="AB191" s="18">
        <v>30</v>
      </c>
      <c r="AC191" s="18">
        <v>5</v>
      </c>
      <c r="AD191" s="18">
        <v>0.2</v>
      </c>
      <c r="AE191" s="18">
        <v>0.03</v>
      </c>
      <c r="AF191" s="18">
        <v>0.02</v>
      </c>
      <c r="AG191" s="18">
        <v>0.3</v>
      </c>
      <c r="AH191" s="18">
        <v>0.4</v>
      </c>
      <c r="AI191" s="18">
        <v>10</v>
      </c>
      <c r="AJ191" s="15">
        <v>0</v>
      </c>
      <c r="AK191" s="15">
        <v>12</v>
      </c>
      <c r="AL191" s="15">
        <v>13</v>
      </c>
      <c r="AM191" s="15">
        <v>19</v>
      </c>
      <c r="AN191" s="15">
        <v>18</v>
      </c>
      <c r="AO191" s="15">
        <v>3</v>
      </c>
      <c r="AP191" s="15">
        <v>11</v>
      </c>
      <c r="AQ191" s="15">
        <v>3</v>
      </c>
      <c r="AR191" s="15">
        <v>9</v>
      </c>
      <c r="AS191" s="15">
        <v>17</v>
      </c>
      <c r="AT191" s="15">
        <v>10</v>
      </c>
      <c r="AU191" s="15">
        <v>78</v>
      </c>
      <c r="AV191" s="15">
        <v>7</v>
      </c>
      <c r="AW191" s="15">
        <v>14</v>
      </c>
      <c r="AX191" s="15">
        <v>42</v>
      </c>
      <c r="AY191" s="15">
        <v>0</v>
      </c>
      <c r="AZ191" s="15">
        <v>13</v>
      </c>
      <c r="BA191" s="15">
        <v>16</v>
      </c>
      <c r="BB191" s="15">
        <v>6</v>
      </c>
      <c r="BC191" s="15">
        <v>5</v>
      </c>
      <c r="BD191" s="15">
        <v>0</v>
      </c>
      <c r="BE191" s="15">
        <v>0</v>
      </c>
      <c r="BF191" s="15">
        <v>0</v>
      </c>
      <c r="BG191" s="15">
        <v>0</v>
      </c>
      <c r="BH191" s="15">
        <v>0</v>
      </c>
      <c r="BI191" s="15">
        <v>0</v>
      </c>
      <c r="BJ191" s="15">
        <v>0</v>
      </c>
      <c r="BK191" s="15">
        <v>0</v>
      </c>
      <c r="BL191" s="15">
        <v>0</v>
      </c>
      <c r="BM191" s="15">
        <v>0</v>
      </c>
      <c r="BN191" s="15">
        <v>0</v>
      </c>
      <c r="BO191" s="15">
        <v>0</v>
      </c>
      <c r="BP191" s="15">
        <v>0</v>
      </c>
      <c r="BQ191" s="15">
        <v>0</v>
      </c>
      <c r="BR191" s="15">
        <v>0</v>
      </c>
      <c r="BS191" s="15">
        <v>0</v>
      </c>
      <c r="BT191" s="15">
        <v>0</v>
      </c>
      <c r="BU191" s="15">
        <v>0</v>
      </c>
      <c r="BV191" s="15">
        <v>0</v>
      </c>
      <c r="BW191" s="15">
        <v>0</v>
      </c>
      <c r="BX191" s="15">
        <v>0</v>
      </c>
      <c r="BY191" s="15">
        <v>0</v>
      </c>
      <c r="BZ191" s="15">
        <v>0</v>
      </c>
      <c r="CA191" s="15">
        <v>0</v>
      </c>
      <c r="CB191" s="15">
        <v>86.3</v>
      </c>
      <c r="CC191" s="19"/>
      <c r="CD191" s="19"/>
      <c r="CE191" s="15">
        <v>5</v>
      </c>
      <c r="CG191" s="15">
        <v>2</v>
      </c>
      <c r="CH191" s="15">
        <v>2</v>
      </c>
      <c r="CI191" s="15">
        <v>2</v>
      </c>
      <c r="CJ191" s="15">
        <v>150</v>
      </c>
      <c r="CK191" s="15">
        <v>150</v>
      </c>
      <c r="CL191" s="15">
        <v>150</v>
      </c>
      <c r="CM191" s="15">
        <v>46.8</v>
      </c>
      <c r="CN191" s="15">
        <v>46.8</v>
      </c>
      <c r="CO191" s="15">
        <v>46.8</v>
      </c>
      <c r="CP191" s="15">
        <v>0</v>
      </c>
      <c r="CQ191" s="15">
        <v>0</v>
      </c>
    </row>
    <row r="192" spans="1:95" s="26" customFormat="1" x14ac:dyDescent="0.3">
      <c r="A192" s="33"/>
      <c r="B192" s="24" t="s">
        <v>183</v>
      </c>
      <c r="C192" s="25"/>
      <c r="D192" s="25">
        <v>0.4</v>
      </c>
      <c r="E192" s="25">
        <v>0</v>
      </c>
      <c r="F192" s="25">
        <v>0.4</v>
      </c>
      <c r="G192" s="25">
        <v>0.4</v>
      </c>
      <c r="H192" s="25">
        <v>11.6</v>
      </c>
      <c r="I192" s="25">
        <v>48.68</v>
      </c>
      <c r="J192" s="25">
        <v>0.1</v>
      </c>
      <c r="K192" s="25">
        <v>0</v>
      </c>
      <c r="L192" s="25">
        <v>0</v>
      </c>
      <c r="M192" s="25">
        <v>0</v>
      </c>
      <c r="N192" s="25">
        <v>9</v>
      </c>
      <c r="O192" s="25">
        <v>0.8</v>
      </c>
      <c r="P192" s="25">
        <v>1.8</v>
      </c>
      <c r="Q192" s="25">
        <v>0</v>
      </c>
      <c r="R192" s="25">
        <v>0</v>
      </c>
      <c r="S192" s="25">
        <v>0.8</v>
      </c>
      <c r="T192" s="25">
        <v>0.5</v>
      </c>
      <c r="U192" s="25">
        <v>26</v>
      </c>
      <c r="V192" s="25">
        <v>278</v>
      </c>
      <c r="W192" s="25">
        <v>16</v>
      </c>
      <c r="X192" s="25">
        <v>9</v>
      </c>
      <c r="Y192" s="25">
        <v>11</v>
      </c>
      <c r="Z192" s="25">
        <v>2.2000000000000002</v>
      </c>
      <c r="AA192" s="25">
        <v>0</v>
      </c>
      <c r="AB192" s="25">
        <v>30</v>
      </c>
      <c r="AC192" s="25">
        <v>5</v>
      </c>
      <c r="AD192" s="25">
        <v>0.2</v>
      </c>
      <c r="AE192" s="25">
        <v>0.03</v>
      </c>
      <c r="AF192" s="25">
        <v>0.02</v>
      </c>
      <c r="AG192" s="25">
        <v>0.3</v>
      </c>
      <c r="AH192" s="25">
        <v>0.4</v>
      </c>
      <c r="AI192" s="25">
        <v>10</v>
      </c>
      <c r="AJ192" s="26">
        <v>0</v>
      </c>
      <c r="AK192" s="26">
        <v>12</v>
      </c>
      <c r="AL192" s="26">
        <v>13</v>
      </c>
      <c r="AM192" s="26">
        <v>19</v>
      </c>
      <c r="AN192" s="26">
        <v>18</v>
      </c>
      <c r="AO192" s="26">
        <v>3</v>
      </c>
      <c r="AP192" s="26">
        <v>11</v>
      </c>
      <c r="AQ192" s="26">
        <v>3</v>
      </c>
      <c r="AR192" s="26">
        <v>9</v>
      </c>
      <c r="AS192" s="26">
        <v>17</v>
      </c>
      <c r="AT192" s="26">
        <v>10</v>
      </c>
      <c r="AU192" s="26">
        <v>78</v>
      </c>
      <c r="AV192" s="26">
        <v>7</v>
      </c>
      <c r="AW192" s="26">
        <v>14</v>
      </c>
      <c r="AX192" s="26">
        <v>42</v>
      </c>
      <c r="AY192" s="26">
        <v>0</v>
      </c>
      <c r="AZ192" s="26">
        <v>13</v>
      </c>
      <c r="BA192" s="26">
        <v>16</v>
      </c>
      <c r="BB192" s="26">
        <v>6</v>
      </c>
      <c r="BC192" s="26">
        <v>5</v>
      </c>
      <c r="BD192" s="26">
        <v>0</v>
      </c>
      <c r="BE192" s="26">
        <v>0</v>
      </c>
      <c r="BF192" s="26">
        <v>0</v>
      </c>
      <c r="BG192" s="26">
        <v>0</v>
      </c>
      <c r="BH192" s="26">
        <v>0</v>
      </c>
      <c r="BI192" s="26">
        <v>0</v>
      </c>
      <c r="BJ192" s="26">
        <v>0</v>
      </c>
      <c r="BK192" s="26">
        <v>0</v>
      </c>
      <c r="BL192" s="26">
        <v>0</v>
      </c>
      <c r="BM192" s="26">
        <v>0</v>
      </c>
      <c r="BN192" s="26">
        <v>0</v>
      </c>
      <c r="BO192" s="26">
        <v>0</v>
      </c>
      <c r="BP192" s="26">
        <v>0</v>
      </c>
      <c r="BQ192" s="26">
        <v>0</v>
      </c>
      <c r="BR192" s="26">
        <v>0</v>
      </c>
      <c r="BS192" s="26">
        <v>0</v>
      </c>
      <c r="BT192" s="26">
        <v>0</v>
      </c>
      <c r="BU192" s="26">
        <v>0</v>
      </c>
      <c r="BV192" s="26">
        <v>0</v>
      </c>
      <c r="BW192" s="26">
        <v>0</v>
      </c>
      <c r="BX192" s="26">
        <v>0</v>
      </c>
      <c r="BY192" s="26">
        <v>0</v>
      </c>
      <c r="BZ192" s="26">
        <v>0</v>
      </c>
      <c r="CA192" s="26">
        <v>0</v>
      </c>
      <c r="CB192" s="26">
        <v>86.3</v>
      </c>
      <c r="CC192" s="13"/>
      <c r="CD192" s="13" t="e">
        <f>$I$192/$I$207*100</f>
        <v>#DIV/0!</v>
      </c>
      <c r="CE192" s="26">
        <v>5</v>
      </c>
      <c r="CG192" s="26">
        <v>2</v>
      </c>
      <c r="CH192" s="26">
        <v>2</v>
      </c>
      <c r="CI192" s="26">
        <v>2</v>
      </c>
      <c r="CJ192" s="26">
        <v>150</v>
      </c>
      <c r="CK192" s="26">
        <v>150</v>
      </c>
      <c r="CL192" s="26">
        <v>150</v>
      </c>
      <c r="CM192" s="26">
        <v>46.8</v>
      </c>
      <c r="CN192" s="26">
        <v>46.8</v>
      </c>
      <c r="CO192" s="26">
        <v>46.8</v>
      </c>
      <c r="CP192" s="26">
        <v>0</v>
      </c>
      <c r="CQ192" s="26">
        <v>0</v>
      </c>
    </row>
    <row r="193" spans="1:95" x14ac:dyDescent="0.3">
      <c r="B193" s="16" t="s">
        <v>104</v>
      </c>
    </row>
    <row r="194" spans="1:95" s="22" customFormat="1" ht="31.2" x14ac:dyDescent="0.3">
      <c r="A194" s="31" t="s">
        <v>230</v>
      </c>
      <c r="B194" s="20" t="s">
        <v>153</v>
      </c>
      <c r="C194" s="21" t="str">
        <f>"60,0"</f>
        <v>60,0</v>
      </c>
      <c r="D194" s="21">
        <v>1</v>
      </c>
      <c r="E194" s="21">
        <v>0</v>
      </c>
      <c r="F194" s="21">
        <v>4.79</v>
      </c>
      <c r="G194" s="21">
        <v>0</v>
      </c>
      <c r="H194" s="21">
        <v>6.55</v>
      </c>
      <c r="I194" s="21">
        <v>69.424777799999987</v>
      </c>
      <c r="J194" s="21">
        <v>0.62</v>
      </c>
      <c r="K194" s="21">
        <v>3.24</v>
      </c>
      <c r="L194" s="21">
        <v>0.62</v>
      </c>
      <c r="M194" s="21">
        <v>0</v>
      </c>
      <c r="N194" s="21">
        <v>4.9000000000000004</v>
      </c>
      <c r="O194" s="21">
        <v>0.06</v>
      </c>
      <c r="P194" s="21">
        <v>1.58</v>
      </c>
      <c r="Q194" s="21">
        <v>0</v>
      </c>
      <c r="R194" s="21">
        <v>0</v>
      </c>
      <c r="S194" s="21">
        <v>7.0000000000000007E-2</v>
      </c>
      <c r="T194" s="21">
        <v>0.94</v>
      </c>
      <c r="U194" s="21">
        <v>69.680000000000007</v>
      </c>
      <c r="V194" s="21">
        <v>162.31</v>
      </c>
      <c r="W194" s="21">
        <v>24.25</v>
      </c>
      <c r="X194" s="21">
        <v>13.99</v>
      </c>
      <c r="Y194" s="21">
        <v>27.51</v>
      </c>
      <c r="Z194" s="21">
        <v>0.89</v>
      </c>
      <c r="AA194" s="21">
        <v>0</v>
      </c>
      <c r="AB194" s="21">
        <v>5.99</v>
      </c>
      <c r="AC194" s="21">
        <v>1.41</v>
      </c>
      <c r="AD194" s="21">
        <v>2.2599999999999998</v>
      </c>
      <c r="AE194" s="21">
        <v>0.01</v>
      </c>
      <c r="AF194" s="21">
        <v>0.02</v>
      </c>
      <c r="AG194" s="21">
        <v>0.11</v>
      </c>
      <c r="AH194" s="21">
        <v>0.28000000000000003</v>
      </c>
      <c r="AI194" s="21">
        <v>1.41</v>
      </c>
      <c r="AJ194" s="22">
        <v>0</v>
      </c>
      <c r="AK194" s="22">
        <v>35.47</v>
      </c>
      <c r="AL194" s="22">
        <v>40.15</v>
      </c>
      <c r="AM194" s="22">
        <v>44.84</v>
      </c>
      <c r="AN194" s="22">
        <v>61.56</v>
      </c>
      <c r="AO194" s="22">
        <v>13.38</v>
      </c>
      <c r="AP194" s="22">
        <v>35.47</v>
      </c>
      <c r="AQ194" s="22">
        <v>8.6999999999999993</v>
      </c>
      <c r="AR194" s="22">
        <v>30.11</v>
      </c>
      <c r="AS194" s="22">
        <v>26.77</v>
      </c>
      <c r="AT194" s="22">
        <v>48.85</v>
      </c>
      <c r="AU194" s="22">
        <v>219.49</v>
      </c>
      <c r="AV194" s="22">
        <v>9.3699999999999992</v>
      </c>
      <c r="AW194" s="22">
        <v>25.43</v>
      </c>
      <c r="AX194" s="22">
        <v>183.36</v>
      </c>
      <c r="AY194" s="22">
        <v>0</v>
      </c>
      <c r="AZ194" s="22">
        <v>31.45</v>
      </c>
      <c r="BA194" s="22">
        <v>42.16</v>
      </c>
      <c r="BB194" s="22">
        <v>33.46</v>
      </c>
      <c r="BC194" s="22">
        <v>10.039999999999999</v>
      </c>
      <c r="BD194" s="22">
        <v>0</v>
      </c>
      <c r="BE194" s="22">
        <v>0</v>
      </c>
      <c r="BF194" s="22">
        <v>0</v>
      </c>
      <c r="BG194" s="22">
        <v>0</v>
      </c>
      <c r="BH194" s="22">
        <v>0</v>
      </c>
      <c r="BI194" s="22">
        <v>0</v>
      </c>
      <c r="BJ194" s="22">
        <v>0</v>
      </c>
      <c r="BK194" s="22">
        <v>0.28999999999999998</v>
      </c>
      <c r="BL194" s="22">
        <v>0</v>
      </c>
      <c r="BM194" s="22">
        <v>0.19</v>
      </c>
      <c r="BN194" s="22">
        <v>0.01</v>
      </c>
      <c r="BO194" s="22">
        <v>0.03</v>
      </c>
      <c r="BP194" s="22">
        <v>0</v>
      </c>
      <c r="BQ194" s="22">
        <v>0</v>
      </c>
      <c r="BR194" s="22">
        <v>0</v>
      </c>
      <c r="BS194" s="22">
        <v>1.1200000000000001</v>
      </c>
      <c r="BT194" s="22">
        <v>0</v>
      </c>
      <c r="BU194" s="22">
        <v>0</v>
      </c>
      <c r="BV194" s="22">
        <v>2.79</v>
      </c>
      <c r="BW194" s="22">
        <v>0</v>
      </c>
      <c r="BX194" s="22">
        <v>0</v>
      </c>
      <c r="BY194" s="22">
        <v>0</v>
      </c>
      <c r="BZ194" s="22">
        <v>0</v>
      </c>
      <c r="CA194" s="22">
        <v>0</v>
      </c>
      <c r="CB194" s="22">
        <v>60.58</v>
      </c>
      <c r="CC194" s="23"/>
      <c r="CD194" s="23"/>
      <c r="CE194" s="22">
        <v>1</v>
      </c>
      <c r="CG194" s="22">
        <v>0</v>
      </c>
      <c r="CH194" s="22">
        <v>0</v>
      </c>
      <c r="CI194" s="22">
        <v>0</v>
      </c>
      <c r="CJ194" s="22">
        <v>0</v>
      </c>
      <c r="CK194" s="22">
        <v>0</v>
      </c>
      <c r="CL194" s="22">
        <v>0</v>
      </c>
      <c r="CM194" s="22">
        <v>0</v>
      </c>
      <c r="CN194" s="22">
        <v>0</v>
      </c>
      <c r="CO194" s="22">
        <v>0</v>
      </c>
      <c r="CP194" s="22">
        <v>0</v>
      </c>
      <c r="CQ194" s="22">
        <v>0.24</v>
      </c>
    </row>
    <row r="195" spans="1:95" s="22" customFormat="1" x14ac:dyDescent="0.3">
      <c r="A195" s="31" t="s">
        <v>231</v>
      </c>
      <c r="B195" s="20" t="s">
        <v>154</v>
      </c>
      <c r="C195" s="21" t="str">
        <f>"180,0"</f>
        <v>180,0</v>
      </c>
      <c r="D195" s="21">
        <v>1.73</v>
      </c>
      <c r="E195" s="21">
        <v>0.19</v>
      </c>
      <c r="F195" s="21">
        <v>3.61</v>
      </c>
      <c r="G195" s="21">
        <v>0</v>
      </c>
      <c r="H195" s="21">
        <v>12.6</v>
      </c>
      <c r="I195" s="21">
        <v>88.621726319999993</v>
      </c>
      <c r="J195" s="21">
        <v>2.4700000000000002</v>
      </c>
      <c r="K195" s="21">
        <v>7.0000000000000007E-2</v>
      </c>
      <c r="L195" s="21">
        <v>2.4700000000000002</v>
      </c>
      <c r="M195" s="21">
        <v>0</v>
      </c>
      <c r="N195" s="21">
        <v>1.77</v>
      </c>
      <c r="O195" s="21">
        <v>9.5500000000000007</v>
      </c>
      <c r="P195" s="21">
        <v>1.28</v>
      </c>
      <c r="Q195" s="21">
        <v>0</v>
      </c>
      <c r="R195" s="21">
        <v>0</v>
      </c>
      <c r="S195" s="21">
        <v>0.27</v>
      </c>
      <c r="T195" s="21">
        <v>1.44</v>
      </c>
      <c r="U195" s="21">
        <v>95.42</v>
      </c>
      <c r="V195" s="21">
        <v>314.27999999999997</v>
      </c>
      <c r="W195" s="21">
        <v>17.36</v>
      </c>
      <c r="X195" s="21">
        <v>16.739999999999998</v>
      </c>
      <c r="Y195" s="21">
        <v>49.27</v>
      </c>
      <c r="Z195" s="21">
        <v>0.63</v>
      </c>
      <c r="AA195" s="21">
        <v>16.68</v>
      </c>
      <c r="AB195" s="21">
        <v>714.64</v>
      </c>
      <c r="AC195" s="21">
        <v>176.49</v>
      </c>
      <c r="AD195" s="21">
        <v>0.2</v>
      </c>
      <c r="AE195" s="21">
        <v>0.06</v>
      </c>
      <c r="AF195" s="21">
        <v>0.05</v>
      </c>
      <c r="AG195" s="21">
        <v>0.7</v>
      </c>
      <c r="AH195" s="21">
        <v>1.27</v>
      </c>
      <c r="AI195" s="21">
        <v>4.83</v>
      </c>
      <c r="AJ195" s="22">
        <v>0</v>
      </c>
      <c r="AK195" s="22">
        <v>28.83</v>
      </c>
      <c r="AL195" s="22">
        <v>34.520000000000003</v>
      </c>
      <c r="AM195" s="22">
        <v>46.21</v>
      </c>
      <c r="AN195" s="22">
        <v>43.94</v>
      </c>
      <c r="AO195" s="22">
        <v>10.039999999999999</v>
      </c>
      <c r="AP195" s="22">
        <v>30.39</v>
      </c>
      <c r="AQ195" s="22">
        <v>14.81</v>
      </c>
      <c r="AR195" s="22">
        <v>39.18</v>
      </c>
      <c r="AS195" s="22">
        <v>44.11</v>
      </c>
      <c r="AT195" s="22">
        <v>93.9</v>
      </c>
      <c r="AU195" s="22">
        <v>65.61</v>
      </c>
      <c r="AV195" s="22">
        <v>13.73</v>
      </c>
      <c r="AW195" s="22">
        <v>33</v>
      </c>
      <c r="AX195" s="22">
        <v>238.38</v>
      </c>
      <c r="AY195" s="22">
        <v>0</v>
      </c>
      <c r="AZ195" s="22">
        <v>50.56</v>
      </c>
      <c r="BA195" s="22">
        <v>30.73</v>
      </c>
      <c r="BB195" s="22">
        <v>24.6</v>
      </c>
      <c r="BC195" s="22">
        <v>13.33</v>
      </c>
      <c r="BD195" s="22">
        <v>0.09</v>
      </c>
      <c r="BE195" s="22">
        <v>0.02</v>
      </c>
      <c r="BF195" s="22">
        <v>0.02</v>
      </c>
      <c r="BG195" s="22">
        <v>0.05</v>
      </c>
      <c r="BH195" s="22">
        <v>0.06</v>
      </c>
      <c r="BI195" s="22">
        <v>0.2</v>
      </c>
      <c r="BJ195" s="22">
        <v>0</v>
      </c>
      <c r="BK195" s="22">
        <v>0.67</v>
      </c>
      <c r="BL195" s="22">
        <v>0</v>
      </c>
      <c r="BM195" s="22">
        <v>0.2</v>
      </c>
      <c r="BN195" s="22">
        <v>0</v>
      </c>
      <c r="BO195" s="22">
        <v>0</v>
      </c>
      <c r="BP195" s="22">
        <v>0</v>
      </c>
      <c r="BQ195" s="22">
        <v>0</v>
      </c>
      <c r="BR195" s="22">
        <v>7.0000000000000007E-2</v>
      </c>
      <c r="BS195" s="22">
        <v>0.66</v>
      </c>
      <c r="BT195" s="22">
        <v>0</v>
      </c>
      <c r="BU195" s="22">
        <v>0</v>
      </c>
      <c r="BV195" s="22">
        <v>0.08</v>
      </c>
      <c r="BW195" s="22">
        <v>0</v>
      </c>
      <c r="BX195" s="22">
        <v>0</v>
      </c>
      <c r="BY195" s="22">
        <v>0</v>
      </c>
      <c r="BZ195" s="22">
        <v>0</v>
      </c>
      <c r="CA195" s="22">
        <v>0</v>
      </c>
      <c r="CB195" s="22">
        <v>204.82</v>
      </c>
      <c r="CC195" s="23"/>
      <c r="CD195" s="23"/>
      <c r="CE195" s="22">
        <v>135.78</v>
      </c>
      <c r="CG195" s="22">
        <v>0</v>
      </c>
      <c r="CH195" s="22">
        <v>0</v>
      </c>
      <c r="CI195" s="22">
        <v>0</v>
      </c>
      <c r="CJ195" s="22">
        <v>0</v>
      </c>
      <c r="CK195" s="22">
        <v>0</v>
      </c>
      <c r="CL195" s="22">
        <v>0</v>
      </c>
      <c r="CM195" s="22">
        <v>0</v>
      </c>
      <c r="CN195" s="22">
        <v>0</v>
      </c>
      <c r="CO195" s="22">
        <v>0</v>
      </c>
      <c r="CP195" s="22">
        <v>0</v>
      </c>
      <c r="CQ195" s="22">
        <v>0.24</v>
      </c>
    </row>
    <row r="196" spans="1:95" s="22" customFormat="1" x14ac:dyDescent="0.3">
      <c r="A196" s="31" t="s">
        <v>232</v>
      </c>
      <c r="B196" s="20" t="s">
        <v>155</v>
      </c>
      <c r="C196" s="21" t="str">
        <f>"150,0"</f>
        <v>150,0</v>
      </c>
      <c r="D196" s="21">
        <v>15.66</v>
      </c>
      <c r="E196" s="21">
        <v>13.96</v>
      </c>
      <c r="F196" s="21">
        <v>15.15</v>
      </c>
      <c r="G196" s="21">
        <v>0</v>
      </c>
      <c r="H196" s="21">
        <v>26.7</v>
      </c>
      <c r="I196" s="21">
        <v>305.39949604000003</v>
      </c>
      <c r="J196" s="21">
        <v>6.34</v>
      </c>
      <c r="K196" s="21">
        <v>3.25</v>
      </c>
      <c r="L196" s="21">
        <v>6.34</v>
      </c>
      <c r="M196" s="21">
        <v>0</v>
      </c>
      <c r="N196" s="21">
        <v>1.74</v>
      </c>
      <c r="O196" s="21">
        <v>23.6</v>
      </c>
      <c r="P196" s="21">
        <v>1.36</v>
      </c>
      <c r="Q196" s="21">
        <v>0</v>
      </c>
      <c r="R196" s="21">
        <v>0</v>
      </c>
      <c r="S196" s="21">
        <v>0.11</v>
      </c>
      <c r="T196" s="21">
        <v>1.57</v>
      </c>
      <c r="U196" s="21">
        <v>144.06</v>
      </c>
      <c r="V196" s="21">
        <v>296.94</v>
      </c>
      <c r="W196" s="21">
        <v>14.19</v>
      </c>
      <c r="X196" s="21">
        <v>35.380000000000003</v>
      </c>
      <c r="Y196" s="21">
        <v>180</v>
      </c>
      <c r="Z196" s="21">
        <v>2.2599999999999998</v>
      </c>
      <c r="AA196" s="21">
        <v>0</v>
      </c>
      <c r="AB196" s="21">
        <v>735.22</v>
      </c>
      <c r="AC196" s="21">
        <v>169.6</v>
      </c>
      <c r="AD196" s="21">
        <v>2.73</v>
      </c>
      <c r="AE196" s="21">
        <v>0.05</v>
      </c>
      <c r="AF196" s="21">
        <v>0.09</v>
      </c>
      <c r="AG196" s="21">
        <v>3</v>
      </c>
      <c r="AH196" s="21">
        <v>7.8</v>
      </c>
      <c r="AI196" s="21">
        <v>0.26</v>
      </c>
      <c r="AJ196" s="22">
        <v>0</v>
      </c>
      <c r="AK196" s="22">
        <v>866.5</v>
      </c>
      <c r="AL196" s="22">
        <v>658.88</v>
      </c>
      <c r="AM196" s="22">
        <v>1242.48</v>
      </c>
      <c r="AN196" s="22">
        <v>1206.4100000000001</v>
      </c>
      <c r="AO196" s="22">
        <v>365.33</v>
      </c>
      <c r="AP196" s="22">
        <v>644.99</v>
      </c>
      <c r="AQ196" s="22">
        <v>180.44</v>
      </c>
      <c r="AR196" s="22">
        <v>680.42</v>
      </c>
      <c r="AS196" s="22">
        <v>893.36</v>
      </c>
      <c r="AT196" s="22">
        <v>900.49</v>
      </c>
      <c r="AU196" s="22">
        <v>1430.69</v>
      </c>
      <c r="AV196" s="22">
        <v>555.88</v>
      </c>
      <c r="AW196" s="22">
        <v>764.65</v>
      </c>
      <c r="AX196" s="22">
        <v>2565.8200000000002</v>
      </c>
      <c r="AY196" s="22">
        <v>204.64</v>
      </c>
      <c r="AZ196" s="22">
        <v>590.05999999999995</v>
      </c>
      <c r="BA196" s="22">
        <v>657.32</v>
      </c>
      <c r="BB196" s="22">
        <v>557.46</v>
      </c>
      <c r="BC196" s="22">
        <v>227.02</v>
      </c>
      <c r="BD196" s="22">
        <v>0</v>
      </c>
      <c r="BE196" s="22">
        <v>0</v>
      </c>
      <c r="BF196" s="22">
        <v>0</v>
      </c>
      <c r="BG196" s="22">
        <v>0</v>
      </c>
      <c r="BH196" s="22">
        <v>0</v>
      </c>
      <c r="BI196" s="22">
        <v>0</v>
      </c>
      <c r="BJ196" s="22">
        <v>0</v>
      </c>
      <c r="BK196" s="22">
        <v>0.32</v>
      </c>
      <c r="BL196" s="22">
        <v>0</v>
      </c>
      <c r="BM196" s="22">
        <v>0.19</v>
      </c>
      <c r="BN196" s="22">
        <v>0.01</v>
      </c>
      <c r="BO196" s="22">
        <v>0.03</v>
      </c>
      <c r="BP196" s="22">
        <v>0</v>
      </c>
      <c r="BQ196" s="22">
        <v>0</v>
      </c>
      <c r="BR196" s="22">
        <v>0</v>
      </c>
      <c r="BS196" s="22">
        <v>1.1100000000000001</v>
      </c>
      <c r="BT196" s="22">
        <v>0</v>
      </c>
      <c r="BU196" s="22">
        <v>0</v>
      </c>
      <c r="BV196" s="22">
        <v>2.58</v>
      </c>
      <c r="BW196" s="22">
        <v>0</v>
      </c>
      <c r="BX196" s="22">
        <v>0</v>
      </c>
      <c r="BY196" s="22">
        <v>0</v>
      </c>
      <c r="BZ196" s="22">
        <v>0</v>
      </c>
      <c r="CA196" s="22">
        <v>0</v>
      </c>
      <c r="CB196" s="22">
        <v>70.17</v>
      </c>
      <c r="CC196" s="23"/>
      <c r="CD196" s="23"/>
      <c r="CE196" s="22">
        <v>122.54</v>
      </c>
      <c r="CG196" s="22">
        <v>0</v>
      </c>
      <c r="CH196" s="22">
        <v>0</v>
      </c>
      <c r="CI196" s="22">
        <v>0</v>
      </c>
      <c r="CJ196" s="22">
        <v>0</v>
      </c>
      <c r="CK196" s="22">
        <v>0</v>
      </c>
      <c r="CL196" s="22">
        <v>0</v>
      </c>
      <c r="CM196" s="22">
        <v>0</v>
      </c>
      <c r="CN196" s="22">
        <v>0</v>
      </c>
      <c r="CO196" s="22">
        <v>0</v>
      </c>
      <c r="CP196" s="22">
        <v>0</v>
      </c>
      <c r="CQ196" s="22">
        <v>0.4</v>
      </c>
    </row>
    <row r="197" spans="1:95" s="22" customFormat="1" x14ac:dyDescent="0.3">
      <c r="A197" s="31" t="s">
        <v>199</v>
      </c>
      <c r="B197" s="20" t="s">
        <v>122</v>
      </c>
      <c r="C197" s="21" t="str">
        <f>"180,0"</f>
        <v>180,0</v>
      </c>
      <c r="D197" s="21">
        <v>0.48</v>
      </c>
      <c r="E197" s="21">
        <v>0.16</v>
      </c>
      <c r="F197" s="21">
        <v>0.06</v>
      </c>
      <c r="G197" s="21">
        <v>0</v>
      </c>
      <c r="H197" s="21">
        <v>29</v>
      </c>
      <c r="I197" s="21">
        <v>110.56529959199999</v>
      </c>
      <c r="J197" s="21">
        <v>0</v>
      </c>
      <c r="K197" s="21">
        <v>0</v>
      </c>
      <c r="L197" s="21">
        <v>0</v>
      </c>
      <c r="M197" s="21">
        <v>0</v>
      </c>
      <c r="N197" s="21">
        <v>27.6</v>
      </c>
      <c r="O197" s="21">
        <v>0.23</v>
      </c>
      <c r="P197" s="21">
        <v>1.17</v>
      </c>
      <c r="Q197" s="21">
        <v>0</v>
      </c>
      <c r="R197" s="21">
        <v>0</v>
      </c>
      <c r="S197" s="21">
        <v>0</v>
      </c>
      <c r="T197" s="21">
        <v>0.34</v>
      </c>
      <c r="U197" s="21">
        <v>0.18</v>
      </c>
      <c r="V197" s="21">
        <v>112.07</v>
      </c>
      <c r="W197" s="21">
        <v>12.78</v>
      </c>
      <c r="X197" s="21">
        <v>7.26</v>
      </c>
      <c r="Y197" s="21">
        <v>9.5299999999999994</v>
      </c>
      <c r="Z197" s="21">
        <v>0.8</v>
      </c>
      <c r="AA197" s="21">
        <v>0</v>
      </c>
      <c r="AB197" s="21">
        <v>103.81</v>
      </c>
      <c r="AC197" s="21">
        <v>0</v>
      </c>
      <c r="AD197" s="21">
        <v>0</v>
      </c>
      <c r="AE197" s="21">
        <v>0.06</v>
      </c>
      <c r="AF197" s="21">
        <v>0.17</v>
      </c>
      <c r="AG197" s="21">
        <v>0.27</v>
      </c>
      <c r="AH197" s="21">
        <v>0</v>
      </c>
      <c r="AI197" s="21">
        <v>0.1</v>
      </c>
      <c r="AJ197" s="22">
        <v>0</v>
      </c>
      <c r="AK197" s="22">
        <v>0</v>
      </c>
      <c r="AL197" s="22">
        <v>0</v>
      </c>
      <c r="AM197" s="22">
        <v>0</v>
      </c>
      <c r="AN197" s="22">
        <v>0</v>
      </c>
      <c r="AO197" s="22">
        <v>0</v>
      </c>
      <c r="AP197" s="22">
        <v>0</v>
      </c>
      <c r="AQ197" s="22">
        <v>0</v>
      </c>
      <c r="AR197" s="22">
        <v>0</v>
      </c>
      <c r="AS197" s="22">
        <v>0</v>
      </c>
      <c r="AT197" s="22">
        <v>0</v>
      </c>
      <c r="AU197" s="22">
        <v>0</v>
      </c>
      <c r="AV197" s="22">
        <v>0</v>
      </c>
      <c r="AW197" s="22">
        <v>0</v>
      </c>
      <c r="AX197" s="22">
        <v>0</v>
      </c>
      <c r="AY197" s="22">
        <v>0</v>
      </c>
      <c r="AZ197" s="22">
        <v>0</v>
      </c>
      <c r="BA197" s="22">
        <v>0</v>
      </c>
      <c r="BB197" s="22">
        <v>0</v>
      </c>
      <c r="BC197" s="22">
        <v>0</v>
      </c>
      <c r="BD197" s="22">
        <v>0</v>
      </c>
      <c r="BE197" s="22">
        <v>0</v>
      </c>
      <c r="BF197" s="22">
        <v>0</v>
      </c>
      <c r="BG197" s="22">
        <v>0</v>
      </c>
      <c r="BH197" s="22">
        <v>0</v>
      </c>
      <c r="BI197" s="22">
        <v>0</v>
      </c>
      <c r="BJ197" s="22">
        <v>0</v>
      </c>
      <c r="BK197" s="22">
        <v>0</v>
      </c>
      <c r="BL197" s="22">
        <v>0</v>
      </c>
      <c r="BM197" s="22">
        <v>0</v>
      </c>
      <c r="BN197" s="22">
        <v>0</v>
      </c>
      <c r="BO197" s="22">
        <v>0</v>
      </c>
      <c r="BP197" s="22">
        <v>0</v>
      </c>
      <c r="BQ197" s="22">
        <v>0</v>
      </c>
      <c r="BR197" s="22">
        <v>0</v>
      </c>
      <c r="BS197" s="22">
        <v>0</v>
      </c>
      <c r="BT197" s="22">
        <v>0</v>
      </c>
      <c r="BU197" s="22">
        <v>0</v>
      </c>
      <c r="BV197" s="22">
        <v>0</v>
      </c>
      <c r="BW197" s="22">
        <v>0</v>
      </c>
      <c r="BX197" s="22">
        <v>0</v>
      </c>
      <c r="BY197" s="22">
        <v>0</v>
      </c>
      <c r="BZ197" s="22">
        <v>0</v>
      </c>
      <c r="CA197" s="22">
        <v>0</v>
      </c>
      <c r="CB197" s="22">
        <v>180.02</v>
      </c>
      <c r="CC197" s="23"/>
      <c r="CD197" s="23"/>
      <c r="CE197" s="22">
        <v>17.3</v>
      </c>
      <c r="CG197" s="22">
        <v>0</v>
      </c>
      <c r="CH197" s="22">
        <v>0</v>
      </c>
      <c r="CI197" s="22">
        <v>0</v>
      </c>
      <c r="CJ197" s="22">
        <v>0</v>
      </c>
      <c r="CK197" s="22">
        <v>0</v>
      </c>
      <c r="CL197" s="22">
        <v>0</v>
      </c>
      <c r="CM197" s="22">
        <v>0</v>
      </c>
      <c r="CN197" s="22">
        <v>0</v>
      </c>
      <c r="CO197" s="22">
        <v>0</v>
      </c>
      <c r="CP197" s="22">
        <v>18</v>
      </c>
      <c r="CQ197" s="22">
        <v>0</v>
      </c>
    </row>
    <row r="198" spans="1:95" s="22" customFormat="1" x14ac:dyDescent="0.3">
      <c r="A198" s="31" t="s">
        <v>176</v>
      </c>
      <c r="B198" s="20" t="s">
        <v>99</v>
      </c>
      <c r="C198" s="21" t="str">
        <f>"20,0"</f>
        <v>20,0</v>
      </c>
      <c r="D198" s="21">
        <v>1.58</v>
      </c>
      <c r="E198" s="21">
        <v>0</v>
      </c>
      <c r="F198" s="21">
        <v>0.2</v>
      </c>
      <c r="G198" s="21">
        <v>0</v>
      </c>
      <c r="H198" s="21">
        <v>10.32</v>
      </c>
      <c r="I198" s="21">
        <v>49.1</v>
      </c>
      <c r="J198" s="21">
        <v>0.04</v>
      </c>
      <c r="K198" s="21">
        <v>0</v>
      </c>
      <c r="L198" s="21">
        <v>0.04</v>
      </c>
      <c r="M198" s="21">
        <v>0</v>
      </c>
      <c r="N198" s="21">
        <v>0.42</v>
      </c>
      <c r="O198" s="21">
        <v>9.24</v>
      </c>
      <c r="P198" s="21">
        <v>0.66</v>
      </c>
      <c r="Q198" s="21">
        <v>0</v>
      </c>
      <c r="R198" s="21">
        <v>0</v>
      </c>
      <c r="S198" s="21">
        <v>0.06</v>
      </c>
      <c r="T198" s="21">
        <v>0.3</v>
      </c>
      <c r="U198" s="21">
        <v>0</v>
      </c>
      <c r="V198" s="21">
        <v>26.6</v>
      </c>
      <c r="W198" s="21">
        <v>4.5999999999999996</v>
      </c>
      <c r="X198" s="21">
        <v>6.6</v>
      </c>
      <c r="Y198" s="21">
        <v>17.399999999999999</v>
      </c>
      <c r="Z198" s="21">
        <v>0.4</v>
      </c>
      <c r="AA198" s="21">
        <v>0</v>
      </c>
      <c r="AB198" s="21">
        <v>0</v>
      </c>
      <c r="AC198" s="21">
        <v>0</v>
      </c>
      <c r="AD198" s="21">
        <v>0.26</v>
      </c>
      <c r="AE198" s="21">
        <v>0.03</v>
      </c>
      <c r="AF198" s="21">
        <v>0.01</v>
      </c>
      <c r="AG198" s="21">
        <v>0.32</v>
      </c>
      <c r="AH198" s="21">
        <v>0.62</v>
      </c>
      <c r="AI198" s="21">
        <v>0</v>
      </c>
      <c r="AJ198" s="22">
        <v>0</v>
      </c>
      <c r="AK198" s="22">
        <v>0</v>
      </c>
      <c r="AL198" s="22">
        <v>0</v>
      </c>
      <c r="AM198" s="22">
        <v>0</v>
      </c>
      <c r="AN198" s="22">
        <v>0</v>
      </c>
      <c r="AO198" s="22">
        <v>0</v>
      </c>
      <c r="AP198" s="22">
        <v>0</v>
      </c>
      <c r="AQ198" s="22">
        <v>0</v>
      </c>
      <c r="AR198" s="22">
        <v>0</v>
      </c>
      <c r="AS198" s="22">
        <v>0</v>
      </c>
      <c r="AT198" s="22">
        <v>0</v>
      </c>
      <c r="AU198" s="22">
        <v>0</v>
      </c>
      <c r="AV198" s="22">
        <v>0</v>
      </c>
      <c r="AW198" s="22">
        <v>0</v>
      </c>
      <c r="AX198" s="22">
        <v>0</v>
      </c>
      <c r="AY198" s="22">
        <v>0</v>
      </c>
      <c r="AZ198" s="22">
        <v>0</v>
      </c>
      <c r="BA198" s="22">
        <v>0</v>
      </c>
      <c r="BB198" s="22">
        <v>0</v>
      </c>
      <c r="BC198" s="22">
        <v>0</v>
      </c>
      <c r="BD198" s="22">
        <v>0</v>
      </c>
      <c r="BE198" s="22">
        <v>0</v>
      </c>
      <c r="BF198" s="22">
        <v>0</v>
      </c>
      <c r="BG198" s="22">
        <v>0</v>
      </c>
      <c r="BH198" s="22">
        <v>0</v>
      </c>
      <c r="BI198" s="22">
        <v>0</v>
      </c>
      <c r="BJ198" s="22">
        <v>0</v>
      </c>
      <c r="BK198" s="22">
        <v>0</v>
      </c>
      <c r="BL198" s="22">
        <v>0</v>
      </c>
      <c r="BM198" s="22">
        <v>0</v>
      </c>
      <c r="BN198" s="22">
        <v>0</v>
      </c>
      <c r="BO198" s="22">
        <v>0</v>
      </c>
      <c r="BP198" s="22">
        <v>0</v>
      </c>
      <c r="BQ198" s="22">
        <v>0</v>
      </c>
      <c r="BR198" s="22">
        <v>0</v>
      </c>
      <c r="BS198" s="22">
        <v>0</v>
      </c>
      <c r="BT198" s="22">
        <v>0</v>
      </c>
      <c r="BU198" s="22">
        <v>0</v>
      </c>
      <c r="BV198" s="22">
        <v>0</v>
      </c>
      <c r="BW198" s="22">
        <v>0</v>
      </c>
      <c r="BX198" s="22">
        <v>0</v>
      </c>
      <c r="BY198" s="22">
        <v>0</v>
      </c>
      <c r="BZ198" s="22">
        <v>0</v>
      </c>
      <c r="CA198" s="22">
        <v>0</v>
      </c>
      <c r="CB198" s="22">
        <v>7.54</v>
      </c>
      <c r="CC198" s="23"/>
      <c r="CD198" s="23"/>
      <c r="CE198" s="22">
        <v>0</v>
      </c>
      <c r="CG198" s="22">
        <v>0</v>
      </c>
      <c r="CH198" s="22">
        <v>0</v>
      </c>
      <c r="CI198" s="22">
        <v>0</v>
      </c>
      <c r="CJ198" s="22">
        <v>0</v>
      </c>
      <c r="CK198" s="22">
        <v>0</v>
      </c>
      <c r="CL198" s="22">
        <v>0</v>
      </c>
      <c r="CM198" s="22">
        <v>0</v>
      </c>
      <c r="CN198" s="22">
        <v>0</v>
      </c>
      <c r="CO198" s="22">
        <v>0</v>
      </c>
      <c r="CP198" s="22">
        <v>0</v>
      </c>
      <c r="CQ198" s="22">
        <v>0</v>
      </c>
    </row>
    <row r="199" spans="1:95" s="15" customFormat="1" x14ac:dyDescent="0.3">
      <c r="A199" s="32" t="s">
        <v>188</v>
      </c>
      <c r="B199" s="17" t="s">
        <v>109</v>
      </c>
      <c r="C199" s="18" t="str">
        <f>"20,0"</f>
        <v>20,0</v>
      </c>
      <c r="D199" s="18">
        <v>1.32</v>
      </c>
      <c r="E199" s="18">
        <v>0</v>
      </c>
      <c r="F199" s="18">
        <v>0.24</v>
      </c>
      <c r="G199" s="18">
        <v>0</v>
      </c>
      <c r="H199" s="18">
        <v>8.34</v>
      </c>
      <c r="I199" s="18">
        <v>38.676000000000002</v>
      </c>
      <c r="J199" s="18">
        <v>0.04</v>
      </c>
      <c r="K199" s="18">
        <v>0</v>
      </c>
      <c r="L199" s="18">
        <v>0.04</v>
      </c>
      <c r="M199" s="18">
        <v>0</v>
      </c>
      <c r="N199" s="18">
        <v>0.24</v>
      </c>
      <c r="O199" s="18">
        <v>6.44</v>
      </c>
      <c r="P199" s="18">
        <v>1.66</v>
      </c>
      <c r="Q199" s="18">
        <v>0</v>
      </c>
      <c r="R199" s="18">
        <v>0</v>
      </c>
      <c r="S199" s="18">
        <v>0.2</v>
      </c>
      <c r="T199" s="18">
        <v>0.5</v>
      </c>
      <c r="U199" s="18">
        <v>0</v>
      </c>
      <c r="V199" s="18">
        <v>49</v>
      </c>
      <c r="W199" s="18">
        <v>7</v>
      </c>
      <c r="X199" s="18">
        <v>9.4</v>
      </c>
      <c r="Y199" s="18">
        <v>31.6</v>
      </c>
      <c r="Z199" s="18">
        <v>0.78</v>
      </c>
      <c r="AA199" s="18">
        <v>0</v>
      </c>
      <c r="AB199" s="18">
        <v>1</v>
      </c>
      <c r="AC199" s="18">
        <v>0.2</v>
      </c>
      <c r="AD199" s="18">
        <v>0.28000000000000003</v>
      </c>
      <c r="AE199" s="18">
        <v>0.04</v>
      </c>
      <c r="AF199" s="18">
        <v>0.02</v>
      </c>
      <c r="AG199" s="18">
        <v>0.14000000000000001</v>
      </c>
      <c r="AH199" s="18">
        <v>0.4</v>
      </c>
      <c r="AI199" s="18">
        <v>0</v>
      </c>
      <c r="AJ199" s="15">
        <v>0</v>
      </c>
      <c r="AK199" s="15">
        <v>64.400000000000006</v>
      </c>
      <c r="AL199" s="15">
        <v>49.6</v>
      </c>
      <c r="AM199" s="15">
        <v>85.4</v>
      </c>
      <c r="AN199" s="15">
        <v>44.6</v>
      </c>
      <c r="AO199" s="15">
        <v>18.600000000000001</v>
      </c>
      <c r="AP199" s="15">
        <v>39.6</v>
      </c>
      <c r="AQ199" s="15">
        <v>16</v>
      </c>
      <c r="AR199" s="15">
        <v>74.2</v>
      </c>
      <c r="AS199" s="15">
        <v>59.4</v>
      </c>
      <c r="AT199" s="15">
        <v>58.2</v>
      </c>
      <c r="AU199" s="15">
        <v>92.8</v>
      </c>
      <c r="AV199" s="15">
        <v>24.8</v>
      </c>
      <c r="AW199" s="15">
        <v>62</v>
      </c>
      <c r="AX199" s="15">
        <v>305.8</v>
      </c>
      <c r="AY199" s="15">
        <v>0</v>
      </c>
      <c r="AZ199" s="15">
        <v>105.2</v>
      </c>
      <c r="BA199" s="15">
        <v>58.2</v>
      </c>
      <c r="BB199" s="15">
        <v>36</v>
      </c>
      <c r="BC199" s="15">
        <v>26</v>
      </c>
      <c r="BD199" s="15">
        <v>0</v>
      </c>
      <c r="BE199" s="15">
        <v>0</v>
      </c>
      <c r="BF199" s="15">
        <v>0</v>
      </c>
      <c r="BG199" s="15">
        <v>0</v>
      </c>
      <c r="BH199" s="15">
        <v>0</v>
      </c>
      <c r="BI199" s="15">
        <v>0</v>
      </c>
      <c r="BJ199" s="15">
        <v>0</v>
      </c>
      <c r="BK199" s="15">
        <v>0.03</v>
      </c>
      <c r="BL199" s="15">
        <v>0</v>
      </c>
      <c r="BM199" s="15">
        <v>0</v>
      </c>
      <c r="BN199" s="15">
        <v>0</v>
      </c>
      <c r="BO199" s="15">
        <v>0</v>
      </c>
      <c r="BP199" s="15">
        <v>0</v>
      </c>
      <c r="BQ199" s="15">
        <v>0</v>
      </c>
      <c r="BR199" s="15">
        <v>0</v>
      </c>
      <c r="BS199" s="15">
        <v>0.02</v>
      </c>
      <c r="BT199" s="15">
        <v>0</v>
      </c>
      <c r="BU199" s="15">
        <v>0</v>
      </c>
      <c r="BV199" s="15">
        <v>0.1</v>
      </c>
      <c r="BW199" s="15">
        <v>0.02</v>
      </c>
      <c r="BX199" s="15">
        <v>0</v>
      </c>
      <c r="BY199" s="15">
        <v>0</v>
      </c>
      <c r="BZ199" s="15">
        <v>0</v>
      </c>
      <c r="CA199" s="15">
        <v>0</v>
      </c>
      <c r="CB199" s="15">
        <v>9.4</v>
      </c>
      <c r="CC199" s="19"/>
      <c r="CD199" s="19"/>
      <c r="CE199" s="15">
        <v>0.17</v>
      </c>
      <c r="CG199" s="15">
        <v>0</v>
      </c>
      <c r="CH199" s="15">
        <v>0</v>
      </c>
      <c r="CI199" s="15">
        <v>0</v>
      </c>
      <c r="CJ199" s="15">
        <v>0</v>
      </c>
      <c r="CK199" s="15">
        <v>0</v>
      </c>
      <c r="CL199" s="15">
        <v>0</v>
      </c>
      <c r="CM199" s="15">
        <v>0</v>
      </c>
      <c r="CN199" s="15">
        <v>0</v>
      </c>
      <c r="CO199" s="15">
        <v>0</v>
      </c>
      <c r="CP199" s="15">
        <v>0</v>
      </c>
      <c r="CQ199" s="15">
        <v>0</v>
      </c>
    </row>
    <row r="200" spans="1:95" s="26" customFormat="1" x14ac:dyDescent="0.3">
      <c r="A200" s="33"/>
      <c r="B200" s="24" t="s">
        <v>110</v>
      </c>
      <c r="C200" s="25"/>
      <c r="D200" s="25">
        <v>21.77</v>
      </c>
      <c r="E200" s="25">
        <v>14.31</v>
      </c>
      <c r="F200" s="25">
        <v>24.04</v>
      </c>
      <c r="G200" s="25">
        <v>0</v>
      </c>
      <c r="H200" s="25">
        <v>93.51</v>
      </c>
      <c r="I200" s="25">
        <v>661.79</v>
      </c>
      <c r="J200" s="25">
        <v>9.51</v>
      </c>
      <c r="K200" s="25">
        <v>6.56</v>
      </c>
      <c r="L200" s="25">
        <v>9.51</v>
      </c>
      <c r="M200" s="25">
        <v>0</v>
      </c>
      <c r="N200" s="25">
        <v>36.68</v>
      </c>
      <c r="O200" s="25">
        <v>49.12</v>
      </c>
      <c r="P200" s="25">
        <v>7.71</v>
      </c>
      <c r="Q200" s="25">
        <v>0</v>
      </c>
      <c r="R200" s="25">
        <v>0</v>
      </c>
      <c r="S200" s="25">
        <v>0.71</v>
      </c>
      <c r="T200" s="25">
        <v>5.0999999999999996</v>
      </c>
      <c r="U200" s="25">
        <v>309.33999999999997</v>
      </c>
      <c r="V200" s="25">
        <v>961.21</v>
      </c>
      <c r="W200" s="25">
        <v>80.180000000000007</v>
      </c>
      <c r="X200" s="25">
        <v>89.37</v>
      </c>
      <c r="Y200" s="25">
        <v>315.31</v>
      </c>
      <c r="Z200" s="25">
        <v>5.76</v>
      </c>
      <c r="AA200" s="25">
        <v>16.68</v>
      </c>
      <c r="AB200" s="25">
        <v>1560.66</v>
      </c>
      <c r="AC200" s="25">
        <v>347.7</v>
      </c>
      <c r="AD200" s="25">
        <v>5.73</v>
      </c>
      <c r="AE200" s="25">
        <v>0.24</v>
      </c>
      <c r="AF200" s="25">
        <v>0.36</v>
      </c>
      <c r="AG200" s="25">
        <v>4.53</v>
      </c>
      <c r="AH200" s="25">
        <v>10.38</v>
      </c>
      <c r="AI200" s="25">
        <v>6.6</v>
      </c>
      <c r="AJ200" s="26">
        <v>0</v>
      </c>
      <c r="AK200" s="26">
        <v>995.19</v>
      </c>
      <c r="AL200" s="26">
        <v>783.15</v>
      </c>
      <c r="AM200" s="26">
        <v>1418.93</v>
      </c>
      <c r="AN200" s="26">
        <v>1356.51</v>
      </c>
      <c r="AO200" s="26">
        <v>407.36</v>
      </c>
      <c r="AP200" s="26">
        <v>750.45</v>
      </c>
      <c r="AQ200" s="26">
        <v>219.95</v>
      </c>
      <c r="AR200" s="26">
        <v>823.92</v>
      </c>
      <c r="AS200" s="26">
        <v>1023.64</v>
      </c>
      <c r="AT200" s="26">
        <v>1101.44</v>
      </c>
      <c r="AU200" s="26">
        <v>1808.6</v>
      </c>
      <c r="AV200" s="26">
        <v>603.78</v>
      </c>
      <c r="AW200" s="26">
        <v>885.07</v>
      </c>
      <c r="AX200" s="26">
        <v>3293.36</v>
      </c>
      <c r="AY200" s="26">
        <v>204.64</v>
      </c>
      <c r="AZ200" s="26">
        <v>777.27</v>
      </c>
      <c r="BA200" s="26">
        <v>788.42</v>
      </c>
      <c r="BB200" s="26">
        <v>651.51</v>
      </c>
      <c r="BC200" s="26">
        <v>276.39</v>
      </c>
      <c r="BD200" s="26">
        <v>0.09</v>
      </c>
      <c r="BE200" s="26">
        <v>0.02</v>
      </c>
      <c r="BF200" s="26">
        <v>0.02</v>
      </c>
      <c r="BG200" s="26">
        <v>0.05</v>
      </c>
      <c r="BH200" s="26">
        <v>0.06</v>
      </c>
      <c r="BI200" s="26">
        <v>0.2</v>
      </c>
      <c r="BJ200" s="26">
        <v>0</v>
      </c>
      <c r="BK200" s="26">
        <v>1.31</v>
      </c>
      <c r="BL200" s="26">
        <v>0</v>
      </c>
      <c r="BM200" s="26">
        <v>0.57999999999999996</v>
      </c>
      <c r="BN200" s="26">
        <v>0.03</v>
      </c>
      <c r="BO200" s="26">
        <v>0.06</v>
      </c>
      <c r="BP200" s="26">
        <v>0</v>
      </c>
      <c r="BQ200" s="26">
        <v>0</v>
      </c>
      <c r="BR200" s="26">
        <v>0.08</v>
      </c>
      <c r="BS200" s="26">
        <v>2.91</v>
      </c>
      <c r="BT200" s="26">
        <v>0</v>
      </c>
      <c r="BU200" s="26">
        <v>0</v>
      </c>
      <c r="BV200" s="26">
        <v>5.55</v>
      </c>
      <c r="BW200" s="26">
        <v>0.02</v>
      </c>
      <c r="BX200" s="26">
        <v>0</v>
      </c>
      <c r="BY200" s="26">
        <v>0</v>
      </c>
      <c r="BZ200" s="26">
        <v>0</v>
      </c>
      <c r="CA200" s="26">
        <v>0</v>
      </c>
      <c r="CB200" s="26">
        <v>532.54</v>
      </c>
      <c r="CC200" s="13"/>
      <c r="CD200" s="13" t="e">
        <f>$I$200/$I$207*100</f>
        <v>#DIV/0!</v>
      </c>
      <c r="CE200" s="26">
        <v>276.77999999999997</v>
      </c>
      <c r="CG200" s="26">
        <v>0</v>
      </c>
      <c r="CH200" s="26">
        <v>0</v>
      </c>
      <c r="CI200" s="26">
        <v>0</v>
      </c>
      <c r="CJ200" s="26">
        <v>0</v>
      </c>
      <c r="CK200" s="26">
        <v>0</v>
      </c>
      <c r="CL200" s="26">
        <v>0</v>
      </c>
      <c r="CM200" s="26">
        <v>0</v>
      </c>
      <c r="CN200" s="26">
        <v>0</v>
      </c>
      <c r="CO200" s="26">
        <v>0</v>
      </c>
      <c r="CP200" s="26">
        <v>18</v>
      </c>
      <c r="CQ200" s="26">
        <v>0.88</v>
      </c>
    </row>
    <row r="201" spans="1:95" x14ac:dyDescent="0.3">
      <c r="B201" s="16" t="s">
        <v>111</v>
      </c>
    </row>
    <row r="202" spans="1:95" s="22" customFormat="1" x14ac:dyDescent="0.3">
      <c r="A202" s="31" t="s">
        <v>233</v>
      </c>
      <c r="B202" s="20" t="s">
        <v>156</v>
      </c>
      <c r="C202" s="21" t="str">
        <f>"40,0"</f>
        <v>40,0</v>
      </c>
      <c r="D202" s="21">
        <v>4.83</v>
      </c>
      <c r="E202" s="21">
        <v>4.83</v>
      </c>
      <c r="F202" s="21">
        <v>4.37</v>
      </c>
      <c r="G202" s="21">
        <v>0</v>
      </c>
      <c r="H202" s="21">
        <v>0.22</v>
      </c>
      <c r="I202" s="21">
        <v>59.485199999999992</v>
      </c>
      <c r="J202" s="21">
        <v>1.2</v>
      </c>
      <c r="K202" s="21">
        <v>0</v>
      </c>
      <c r="L202" s="21">
        <v>1.2</v>
      </c>
      <c r="M202" s="21">
        <v>0</v>
      </c>
      <c r="N202" s="21">
        <v>0.22</v>
      </c>
      <c r="O202" s="21">
        <v>0</v>
      </c>
      <c r="P202" s="21">
        <v>0</v>
      </c>
      <c r="Q202" s="21">
        <v>0</v>
      </c>
      <c r="R202" s="21">
        <v>0</v>
      </c>
      <c r="S202" s="21">
        <v>0</v>
      </c>
      <c r="T202" s="21">
        <v>0.4</v>
      </c>
      <c r="U202" s="21">
        <v>0</v>
      </c>
      <c r="V202" s="21">
        <v>44.8</v>
      </c>
      <c r="W202" s="21">
        <v>19.8</v>
      </c>
      <c r="X202" s="21">
        <v>4.32</v>
      </c>
      <c r="Y202" s="21">
        <v>69.12</v>
      </c>
      <c r="Z202" s="21">
        <v>0.9</v>
      </c>
      <c r="AA202" s="21">
        <v>100</v>
      </c>
      <c r="AB202" s="21">
        <v>20.399999999999999</v>
      </c>
      <c r="AC202" s="21">
        <v>104</v>
      </c>
      <c r="AD202" s="21">
        <v>0.24</v>
      </c>
      <c r="AE202" s="21">
        <v>0.02</v>
      </c>
      <c r="AF202" s="21">
        <v>0.14000000000000001</v>
      </c>
      <c r="AG202" s="21">
        <v>0.06</v>
      </c>
      <c r="AH202" s="21">
        <v>1.44</v>
      </c>
      <c r="AI202" s="21">
        <v>0</v>
      </c>
      <c r="AJ202" s="22">
        <v>0</v>
      </c>
      <c r="AK202" s="22">
        <v>293.36</v>
      </c>
      <c r="AL202" s="22">
        <v>226.86</v>
      </c>
      <c r="AM202" s="22">
        <v>410.78</v>
      </c>
      <c r="AN202" s="22">
        <v>343.14</v>
      </c>
      <c r="AO202" s="22">
        <v>161.12</v>
      </c>
      <c r="AP202" s="22">
        <v>231.8</v>
      </c>
      <c r="AQ202" s="22">
        <v>77.52</v>
      </c>
      <c r="AR202" s="22">
        <v>247.76</v>
      </c>
      <c r="AS202" s="22">
        <v>269.8</v>
      </c>
      <c r="AT202" s="22">
        <v>299.06</v>
      </c>
      <c r="AU202" s="22">
        <v>467.02</v>
      </c>
      <c r="AV202" s="22">
        <v>129.19999999999999</v>
      </c>
      <c r="AW202" s="22">
        <v>158.08000000000001</v>
      </c>
      <c r="AX202" s="22">
        <v>673.74</v>
      </c>
      <c r="AY202" s="22">
        <v>5.32</v>
      </c>
      <c r="AZ202" s="22">
        <v>150.47999999999999</v>
      </c>
      <c r="BA202" s="22">
        <v>352.64</v>
      </c>
      <c r="BB202" s="22">
        <v>180.88</v>
      </c>
      <c r="BC202" s="22">
        <v>111.34</v>
      </c>
      <c r="BD202" s="22">
        <v>0</v>
      </c>
      <c r="BE202" s="22">
        <v>0</v>
      </c>
      <c r="BF202" s="22">
        <v>0</v>
      </c>
      <c r="BG202" s="22">
        <v>0</v>
      </c>
      <c r="BH202" s="22">
        <v>0</v>
      </c>
      <c r="BI202" s="22">
        <v>0</v>
      </c>
      <c r="BJ202" s="22">
        <v>0</v>
      </c>
      <c r="BK202" s="22">
        <v>0</v>
      </c>
      <c r="BL202" s="22">
        <v>0</v>
      </c>
      <c r="BM202" s="22">
        <v>0</v>
      </c>
      <c r="BN202" s="22">
        <v>0</v>
      </c>
      <c r="BO202" s="22">
        <v>0</v>
      </c>
      <c r="BP202" s="22">
        <v>0</v>
      </c>
      <c r="BQ202" s="22">
        <v>0</v>
      </c>
      <c r="BR202" s="22">
        <v>0</v>
      </c>
      <c r="BS202" s="22">
        <v>0</v>
      </c>
      <c r="BT202" s="22">
        <v>0</v>
      </c>
      <c r="BU202" s="22">
        <v>0</v>
      </c>
      <c r="BV202" s="22">
        <v>0</v>
      </c>
      <c r="BW202" s="22">
        <v>0</v>
      </c>
      <c r="BX202" s="22">
        <v>0</v>
      </c>
      <c r="BY202" s="22">
        <v>0</v>
      </c>
      <c r="BZ202" s="22">
        <v>0</v>
      </c>
      <c r="CA202" s="22">
        <v>0</v>
      </c>
      <c r="CB202" s="22">
        <v>29.64</v>
      </c>
      <c r="CC202" s="23"/>
      <c r="CD202" s="23"/>
      <c r="CE202" s="22">
        <v>103.4</v>
      </c>
      <c r="CG202" s="22">
        <v>0</v>
      </c>
      <c r="CH202" s="22">
        <v>0</v>
      </c>
      <c r="CI202" s="22">
        <v>0</v>
      </c>
      <c r="CJ202" s="22">
        <v>0</v>
      </c>
      <c r="CK202" s="22">
        <v>0</v>
      </c>
      <c r="CL202" s="22">
        <v>0</v>
      </c>
      <c r="CM202" s="22">
        <v>0</v>
      </c>
      <c r="CN202" s="22">
        <v>0</v>
      </c>
      <c r="CO202" s="22">
        <v>0</v>
      </c>
      <c r="CP202" s="22">
        <v>0</v>
      </c>
      <c r="CQ202" s="22">
        <v>0</v>
      </c>
    </row>
    <row r="203" spans="1:95" s="22" customFormat="1" x14ac:dyDescent="0.3">
      <c r="A203" s="31" t="s">
        <v>179</v>
      </c>
      <c r="B203" s="20" t="s">
        <v>102</v>
      </c>
      <c r="C203" s="21" t="str">
        <f>"200,0"</f>
        <v>200,0</v>
      </c>
      <c r="D203" s="21">
        <v>0.08</v>
      </c>
      <c r="E203" s="21">
        <v>0</v>
      </c>
      <c r="F203" s="21">
        <v>0.02</v>
      </c>
      <c r="G203" s="21">
        <v>0.02</v>
      </c>
      <c r="H203" s="21">
        <v>9.14</v>
      </c>
      <c r="I203" s="21">
        <v>35.108615999999998</v>
      </c>
      <c r="J203" s="21">
        <v>0</v>
      </c>
      <c r="K203" s="21">
        <v>0</v>
      </c>
      <c r="L203" s="21">
        <v>0</v>
      </c>
      <c r="M203" s="21">
        <v>0</v>
      </c>
      <c r="N203" s="21">
        <v>9.1</v>
      </c>
      <c r="O203" s="21">
        <v>0</v>
      </c>
      <c r="P203" s="21">
        <v>0.04</v>
      </c>
      <c r="Q203" s="21">
        <v>0</v>
      </c>
      <c r="R203" s="21">
        <v>0</v>
      </c>
      <c r="S203" s="21">
        <v>0</v>
      </c>
      <c r="T203" s="21">
        <v>0.03</v>
      </c>
      <c r="U203" s="21">
        <v>0.1</v>
      </c>
      <c r="V203" s="21">
        <v>0.26</v>
      </c>
      <c r="W203" s="21">
        <v>0.26</v>
      </c>
      <c r="X203" s="21">
        <v>0</v>
      </c>
      <c r="Y203" s="21">
        <v>0</v>
      </c>
      <c r="Z203" s="21">
        <v>0.03</v>
      </c>
      <c r="AA203" s="21">
        <v>0</v>
      </c>
      <c r="AB203" s="21">
        <v>0</v>
      </c>
      <c r="AC203" s="21">
        <v>0</v>
      </c>
      <c r="AD203" s="21">
        <v>0</v>
      </c>
      <c r="AE203" s="21">
        <v>0</v>
      </c>
      <c r="AF203" s="21">
        <v>0</v>
      </c>
      <c r="AG203" s="21">
        <v>0</v>
      </c>
      <c r="AH203" s="21">
        <v>0</v>
      </c>
      <c r="AI203" s="21">
        <v>0</v>
      </c>
      <c r="AJ203" s="22">
        <v>0</v>
      </c>
      <c r="AK203" s="22">
        <v>0</v>
      </c>
      <c r="AL203" s="22">
        <v>0</v>
      </c>
      <c r="AM203" s="22">
        <v>0</v>
      </c>
      <c r="AN203" s="22">
        <v>0</v>
      </c>
      <c r="AO203" s="22">
        <v>0</v>
      </c>
      <c r="AP203" s="22">
        <v>0</v>
      </c>
      <c r="AQ203" s="22">
        <v>0</v>
      </c>
      <c r="AR203" s="22">
        <v>0</v>
      </c>
      <c r="AS203" s="22">
        <v>0</v>
      </c>
      <c r="AT203" s="22">
        <v>0</v>
      </c>
      <c r="AU203" s="22">
        <v>0</v>
      </c>
      <c r="AV203" s="22">
        <v>0</v>
      </c>
      <c r="AW203" s="22">
        <v>0</v>
      </c>
      <c r="AX203" s="22">
        <v>0</v>
      </c>
      <c r="AY203" s="22">
        <v>0</v>
      </c>
      <c r="AZ203" s="22">
        <v>0</v>
      </c>
      <c r="BA203" s="22">
        <v>0</v>
      </c>
      <c r="BB203" s="22">
        <v>0</v>
      </c>
      <c r="BC203" s="22">
        <v>0</v>
      </c>
      <c r="BD203" s="22">
        <v>0</v>
      </c>
      <c r="BE203" s="22">
        <v>0</v>
      </c>
      <c r="BF203" s="22">
        <v>0</v>
      </c>
      <c r="BG203" s="22">
        <v>0</v>
      </c>
      <c r="BH203" s="22">
        <v>0</v>
      </c>
      <c r="BI203" s="22">
        <v>0</v>
      </c>
      <c r="BJ203" s="22">
        <v>0</v>
      </c>
      <c r="BK203" s="22">
        <v>0</v>
      </c>
      <c r="BL203" s="22">
        <v>0</v>
      </c>
      <c r="BM203" s="22">
        <v>0</v>
      </c>
      <c r="BN203" s="22">
        <v>0</v>
      </c>
      <c r="BO203" s="22">
        <v>0</v>
      </c>
      <c r="BP203" s="22">
        <v>0</v>
      </c>
      <c r="BQ203" s="22">
        <v>0</v>
      </c>
      <c r="BR203" s="22">
        <v>0</v>
      </c>
      <c r="BS203" s="22">
        <v>0</v>
      </c>
      <c r="BT203" s="22">
        <v>0</v>
      </c>
      <c r="BU203" s="22">
        <v>0</v>
      </c>
      <c r="BV203" s="22">
        <v>0</v>
      </c>
      <c r="BW203" s="22">
        <v>0</v>
      </c>
      <c r="BX203" s="22">
        <v>0</v>
      </c>
      <c r="BY203" s="22">
        <v>0</v>
      </c>
      <c r="BZ203" s="22">
        <v>0</v>
      </c>
      <c r="CA203" s="22">
        <v>0</v>
      </c>
      <c r="CB203" s="22">
        <v>190.04</v>
      </c>
      <c r="CC203" s="23"/>
      <c r="CD203" s="23"/>
      <c r="CE203" s="22">
        <v>0</v>
      </c>
      <c r="CG203" s="22">
        <v>0</v>
      </c>
      <c r="CH203" s="22">
        <v>0</v>
      </c>
      <c r="CI203" s="22">
        <v>0</v>
      </c>
      <c r="CJ203" s="22">
        <v>0</v>
      </c>
      <c r="CK203" s="22">
        <v>0</v>
      </c>
      <c r="CL203" s="22">
        <v>0</v>
      </c>
      <c r="CM203" s="22">
        <v>0</v>
      </c>
      <c r="CN203" s="22">
        <v>0</v>
      </c>
      <c r="CO203" s="22">
        <v>0</v>
      </c>
      <c r="CP203" s="22">
        <v>10</v>
      </c>
      <c r="CQ203" s="22">
        <v>0</v>
      </c>
    </row>
    <row r="204" spans="1:95" s="15" customFormat="1" x14ac:dyDescent="0.3">
      <c r="A204" s="32" t="s">
        <v>176</v>
      </c>
      <c r="B204" s="17" t="s">
        <v>99</v>
      </c>
      <c r="C204" s="18" t="str">
        <f>"20,0"</f>
        <v>20,0</v>
      </c>
      <c r="D204" s="18">
        <v>1.58</v>
      </c>
      <c r="E204" s="18">
        <v>0</v>
      </c>
      <c r="F204" s="18">
        <v>0.2</v>
      </c>
      <c r="G204" s="18">
        <v>0</v>
      </c>
      <c r="H204" s="18">
        <v>10.32</v>
      </c>
      <c r="I204" s="18">
        <v>49.1</v>
      </c>
      <c r="J204" s="18">
        <v>0.04</v>
      </c>
      <c r="K204" s="18">
        <v>0</v>
      </c>
      <c r="L204" s="18">
        <v>0.04</v>
      </c>
      <c r="M204" s="18">
        <v>0</v>
      </c>
      <c r="N204" s="18">
        <v>0.42</v>
      </c>
      <c r="O204" s="18">
        <v>9.24</v>
      </c>
      <c r="P204" s="18">
        <v>0.66</v>
      </c>
      <c r="Q204" s="18">
        <v>0</v>
      </c>
      <c r="R204" s="18">
        <v>0</v>
      </c>
      <c r="S204" s="18">
        <v>0.06</v>
      </c>
      <c r="T204" s="18">
        <v>0.3</v>
      </c>
      <c r="U204" s="18">
        <v>0</v>
      </c>
      <c r="V204" s="18">
        <v>26.6</v>
      </c>
      <c r="W204" s="18">
        <v>4.5999999999999996</v>
      </c>
      <c r="X204" s="18">
        <v>6.6</v>
      </c>
      <c r="Y204" s="18">
        <v>17.399999999999999</v>
      </c>
      <c r="Z204" s="18">
        <v>0.4</v>
      </c>
      <c r="AA204" s="18">
        <v>0</v>
      </c>
      <c r="AB204" s="18">
        <v>0</v>
      </c>
      <c r="AC204" s="18">
        <v>0</v>
      </c>
      <c r="AD204" s="18">
        <v>0.26</v>
      </c>
      <c r="AE204" s="18">
        <v>0.03</v>
      </c>
      <c r="AF204" s="18">
        <v>0.01</v>
      </c>
      <c r="AG204" s="18">
        <v>0.32</v>
      </c>
      <c r="AH204" s="18">
        <v>0.62</v>
      </c>
      <c r="AI204" s="18">
        <v>0</v>
      </c>
      <c r="AJ204" s="15">
        <v>0</v>
      </c>
      <c r="AK204" s="15">
        <v>0</v>
      </c>
      <c r="AL204" s="15">
        <v>0</v>
      </c>
      <c r="AM204" s="15">
        <v>0</v>
      </c>
      <c r="AN204" s="15">
        <v>0</v>
      </c>
      <c r="AO204" s="15">
        <v>0</v>
      </c>
      <c r="AP204" s="15">
        <v>0</v>
      </c>
      <c r="AQ204" s="15">
        <v>0</v>
      </c>
      <c r="AR204" s="15">
        <v>0</v>
      </c>
      <c r="AS204" s="15">
        <v>0</v>
      </c>
      <c r="AT204" s="15">
        <v>0</v>
      </c>
      <c r="AU204" s="15">
        <v>0</v>
      </c>
      <c r="AV204" s="15">
        <v>0</v>
      </c>
      <c r="AW204" s="15">
        <v>0</v>
      </c>
      <c r="AX204" s="15">
        <v>0</v>
      </c>
      <c r="AY204" s="15">
        <v>0</v>
      </c>
      <c r="AZ204" s="15">
        <v>0</v>
      </c>
      <c r="BA204" s="15">
        <v>0</v>
      </c>
      <c r="BB204" s="15">
        <v>0</v>
      </c>
      <c r="BC204" s="15">
        <v>0</v>
      </c>
      <c r="BD204" s="15">
        <v>0</v>
      </c>
      <c r="BE204" s="15">
        <v>0</v>
      </c>
      <c r="BF204" s="15">
        <v>0</v>
      </c>
      <c r="BG204" s="15">
        <v>0</v>
      </c>
      <c r="BH204" s="15">
        <v>0</v>
      </c>
      <c r="BI204" s="15">
        <v>0</v>
      </c>
      <c r="BJ204" s="15">
        <v>0</v>
      </c>
      <c r="BK204" s="15">
        <v>0</v>
      </c>
      <c r="BL204" s="15">
        <v>0</v>
      </c>
      <c r="BM204" s="15">
        <v>0</v>
      </c>
      <c r="BN204" s="15">
        <v>0</v>
      </c>
      <c r="BO204" s="15">
        <v>0</v>
      </c>
      <c r="BP204" s="15">
        <v>0</v>
      </c>
      <c r="BQ204" s="15">
        <v>0</v>
      </c>
      <c r="BR204" s="15">
        <v>0</v>
      </c>
      <c r="BS204" s="15">
        <v>0</v>
      </c>
      <c r="BT204" s="15">
        <v>0</v>
      </c>
      <c r="BU204" s="15">
        <v>0</v>
      </c>
      <c r="BV204" s="15">
        <v>0</v>
      </c>
      <c r="BW204" s="15">
        <v>0</v>
      </c>
      <c r="BX204" s="15">
        <v>0</v>
      </c>
      <c r="BY204" s="15">
        <v>0</v>
      </c>
      <c r="BZ204" s="15">
        <v>0</v>
      </c>
      <c r="CA204" s="15">
        <v>0</v>
      </c>
      <c r="CB204" s="15">
        <v>7.54</v>
      </c>
      <c r="CC204" s="19"/>
      <c r="CD204" s="19"/>
      <c r="CE204" s="15">
        <v>0</v>
      </c>
      <c r="CG204" s="15">
        <v>0</v>
      </c>
      <c r="CH204" s="15">
        <v>0</v>
      </c>
      <c r="CI204" s="15">
        <v>0</v>
      </c>
      <c r="CJ204" s="15">
        <v>0</v>
      </c>
      <c r="CK204" s="15">
        <v>0</v>
      </c>
      <c r="CL204" s="15">
        <v>0</v>
      </c>
      <c r="CM204" s="15">
        <v>0</v>
      </c>
      <c r="CN204" s="15">
        <v>0</v>
      </c>
      <c r="CO204" s="15">
        <v>0</v>
      </c>
      <c r="CP204" s="15">
        <v>0</v>
      </c>
      <c r="CQ204" s="15">
        <v>0</v>
      </c>
    </row>
    <row r="205" spans="1:95" s="26" customFormat="1" x14ac:dyDescent="0.3">
      <c r="A205" s="33"/>
      <c r="B205" s="24" t="s">
        <v>114</v>
      </c>
      <c r="C205" s="25"/>
      <c r="D205" s="25">
        <v>6.48</v>
      </c>
      <c r="E205" s="25">
        <v>4.83</v>
      </c>
      <c r="F205" s="25">
        <v>4.59</v>
      </c>
      <c r="G205" s="25">
        <v>0.02</v>
      </c>
      <c r="H205" s="25">
        <v>19.68</v>
      </c>
      <c r="I205" s="25">
        <v>143.69</v>
      </c>
      <c r="J205" s="25">
        <v>1.24</v>
      </c>
      <c r="K205" s="25">
        <v>0</v>
      </c>
      <c r="L205" s="25">
        <v>1.24</v>
      </c>
      <c r="M205" s="25">
        <v>0</v>
      </c>
      <c r="N205" s="25">
        <v>9.74</v>
      </c>
      <c r="O205" s="25">
        <v>9.24</v>
      </c>
      <c r="P205" s="25">
        <v>0.7</v>
      </c>
      <c r="Q205" s="25">
        <v>0</v>
      </c>
      <c r="R205" s="25">
        <v>0</v>
      </c>
      <c r="S205" s="25">
        <v>0.06</v>
      </c>
      <c r="T205" s="25">
        <v>0.73</v>
      </c>
      <c r="U205" s="25">
        <v>0.1</v>
      </c>
      <c r="V205" s="25">
        <v>71.66</v>
      </c>
      <c r="W205" s="25">
        <v>24.66</v>
      </c>
      <c r="X205" s="25">
        <v>10.92</v>
      </c>
      <c r="Y205" s="25">
        <v>86.52</v>
      </c>
      <c r="Z205" s="25">
        <v>1.33</v>
      </c>
      <c r="AA205" s="25">
        <v>100</v>
      </c>
      <c r="AB205" s="25">
        <v>20.399999999999999</v>
      </c>
      <c r="AC205" s="25">
        <v>104</v>
      </c>
      <c r="AD205" s="25">
        <v>0.5</v>
      </c>
      <c r="AE205" s="25">
        <v>0.05</v>
      </c>
      <c r="AF205" s="25">
        <v>0.15</v>
      </c>
      <c r="AG205" s="25">
        <v>0.38</v>
      </c>
      <c r="AH205" s="25">
        <v>2.06</v>
      </c>
      <c r="AI205" s="25">
        <v>0</v>
      </c>
      <c r="AJ205" s="26">
        <v>0</v>
      </c>
      <c r="AK205" s="26">
        <v>293.36</v>
      </c>
      <c r="AL205" s="26">
        <v>226.86</v>
      </c>
      <c r="AM205" s="26">
        <v>410.78</v>
      </c>
      <c r="AN205" s="26">
        <v>343.14</v>
      </c>
      <c r="AO205" s="26">
        <v>161.12</v>
      </c>
      <c r="AP205" s="26">
        <v>231.8</v>
      </c>
      <c r="AQ205" s="26">
        <v>77.52</v>
      </c>
      <c r="AR205" s="26">
        <v>247.76</v>
      </c>
      <c r="AS205" s="26">
        <v>269.8</v>
      </c>
      <c r="AT205" s="26">
        <v>299.06</v>
      </c>
      <c r="AU205" s="26">
        <v>467.02</v>
      </c>
      <c r="AV205" s="26">
        <v>129.19999999999999</v>
      </c>
      <c r="AW205" s="26">
        <v>158.08000000000001</v>
      </c>
      <c r="AX205" s="26">
        <v>673.74</v>
      </c>
      <c r="AY205" s="26">
        <v>5.32</v>
      </c>
      <c r="AZ205" s="26">
        <v>150.47999999999999</v>
      </c>
      <c r="BA205" s="26">
        <v>352.64</v>
      </c>
      <c r="BB205" s="26">
        <v>180.88</v>
      </c>
      <c r="BC205" s="26">
        <v>111.34</v>
      </c>
      <c r="BD205" s="26">
        <v>0</v>
      </c>
      <c r="BE205" s="26">
        <v>0</v>
      </c>
      <c r="BF205" s="26">
        <v>0</v>
      </c>
      <c r="BG205" s="26">
        <v>0</v>
      </c>
      <c r="BH205" s="26">
        <v>0</v>
      </c>
      <c r="BI205" s="26">
        <v>0</v>
      </c>
      <c r="BJ205" s="26">
        <v>0</v>
      </c>
      <c r="BK205" s="26">
        <v>0</v>
      </c>
      <c r="BL205" s="26">
        <v>0</v>
      </c>
      <c r="BM205" s="26">
        <v>0</v>
      </c>
      <c r="BN205" s="26">
        <v>0</v>
      </c>
      <c r="BO205" s="26">
        <v>0</v>
      </c>
      <c r="BP205" s="26">
        <v>0</v>
      </c>
      <c r="BQ205" s="26">
        <v>0</v>
      </c>
      <c r="BR205" s="26">
        <v>0</v>
      </c>
      <c r="BS205" s="26">
        <v>0</v>
      </c>
      <c r="BT205" s="26">
        <v>0</v>
      </c>
      <c r="BU205" s="26">
        <v>0</v>
      </c>
      <c r="BV205" s="26">
        <v>0</v>
      </c>
      <c r="BW205" s="26">
        <v>0</v>
      </c>
      <c r="BX205" s="26">
        <v>0</v>
      </c>
      <c r="BY205" s="26">
        <v>0</v>
      </c>
      <c r="BZ205" s="26">
        <v>0</v>
      </c>
      <c r="CA205" s="26">
        <v>0</v>
      </c>
      <c r="CB205" s="26">
        <v>227.22</v>
      </c>
      <c r="CC205" s="13"/>
      <c r="CD205" s="13" t="e">
        <f>$I$205/$I$207*100</f>
        <v>#DIV/0!</v>
      </c>
      <c r="CE205" s="26">
        <v>103.4</v>
      </c>
      <c r="CG205" s="26">
        <v>0</v>
      </c>
      <c r="CH205" s="26">
        <v>0</v>
      </c>
      <c r="CI205" s="26">
        <v>0</v>
      </c>
      <c r="CJ205" s="26">
        <v>0</v>
      </c>
      <c r="CK205" s="26">
        <v>0</v>
      </c>
      <c r="CL205" s="26">
        <v>0</v>
      </c>
      <c r="CM205" s="26">
        <v>0</v>
      </c>
      <c r="CN205" s="26">
        <v>0</v>
      </c>
      <c r="CO205" s="26">
        <v>0</v>
      </c>
      <c r="CP205" s="26">
        <v>10</v>
      </c>
      <c r="CQ205" s="26">
        <v>0</v>
      </c>
    </row>
    <row r="206" spans="1:95" s="26" customFormat="1" x14ac:dyDescent="0.3">
      <c r="A206" s="33"/>
      <c r="B206" s="24" t="s">
        <v>115</v>
      </c>
      <c r="C206" s="25"/>
      <c r="D206" s="25">
        <v>40.54</v>
      </c>
      <c r="E206" s="25">
        <v>24.45</v>
      </c>
      <c r="F206" s="25">
        <v>44.27</v>
      </c>
      <c r="G206" s="25">
        <v>0.42</v>
      </c>
      <c r="H206" s="25">
        <v>187.51</v>
      </c>
      <c r="I206" s="25">
        <v>1285.04</v>
      </c>
      <c r="J206" s="25">
        <v>20.18</v>
      </c>
      <c r="K206" s="25">
        <v>6.81</v>
      </c>
      <c r="L206" s="25">
        <v>20.079999999999998</v>
      </c>
      <c r="M206" s="25">
        <v>0</v>
      </c>
      <c r="N206" s="25">
        <v>78.650000000000006</v>
      </c>
      <c r="O206" s="25">
        <v>96.32</v>
      </c>
      <c r="P206" s="25">
        <v>12.54</v>
      </c>
      <c r="Q206" s="25">
        <v>0</v>
      </c>
      <c r="R206" s="25">
        <v>0</v>
      </c>
      <c r="S206" s="25">
        <v>1.86</v>
      </c>
      <c r="T206" s="25">
        <v>9.25</v>
      </c>
      <c r="U206" s="25">
        <v>694.47</v>
      </c>
      <c r="V206" s="25">
        <v>1679.21</v>
      </c>
      <c r="W206" s="25">
        <v>339.46</v>
      </c>
      <c r="X206" s="25">
        <v>170.37</v>
      </c>
      <c r="Y206" s="25">
        <v>659.19</v>
      </c>
      <c r="Z206" s="25">
        <v>11.14</v>
      </c>
      <c r="AA206" s="25">
        <v>213.69</v>
      </c>
      <c r="AB206" s="25">
        <v>1674.88</v>
      </c>
      <c r="AC206" s="25">
        <v>572.80999999999995</v>
      </c>
      <c r="AD206" s="25">
        <v>7.18</v>
      </c>
      <c r="AE206" s="25">
        <v>0.54</v>
      </c>
      <c r="AF206" s="25">
        <v>0.8</v>
      </c>
      <c r="AG206" s="25">
        <v>6.34</v>
      </c>
      <c r="AH206" s="25">
        <v>17.04</v>
      </c>
      <c r="AI206" s="25">
        <v>17.260000000000002</v>
      </c>
      <c r="AJ206" s="26">
        <v>0</v>
      </c>
      <c r="AK206" s="26">
        <v>1465.62</v>
      </c>
      <c r="AL206" s="26">
        <v>1174.1600000000001</v>
      </c>
      <c r="AM206" s="26">
        <v>2383.7399999999998</v>
      </c>
      <c r="AN206" s="26">
        <v>1820</v>
      </c>
      <c r="AO206" s="26">
        <v>674.91</v>
      </c>
      <c r="AP206" s="26">
        <v>1134.51</v>
      </c>
      <c r="AQ206" s="26">
        <v>365.37</v>
      </c>
      <c r="AR206" s="26">
        <v>1283.78</v>
      </c>
      <c r="AS206" s="26">
        <v>1684.3</v>
      </c>
      <c r="AT206" s="26">
        <v>1559.03</v>
      </c>
      <c r="AU206" s="26">
        <v>2581.91</v>
      </c>
      <c r="AV206" s="26">
        <v>832.05</v>
      </c>
      <c r="AW206" s="26">
        <v>1162.3599999999999</v>
      </c>
      <c r="AX206" s="26">
        <v>4785.46</v>
      </c>
      <c r="AY206" s="26">
        <v>209.96</v>
      </c>
      <c r="AZ206" s="26">
        <v>1223.78</v>
      </c>
      <c r="BA206" s="26">
        <v>1402.44</v>
      </c>
      <c r="BB206" s="26">
        <v>982.72</v>
      </c>
      <c r="BC206" s="26">
        <v>455.56</v>
      </c>
      <c r="BD206" s="26">
        <v>0.47</v>
      </c>
      <c r="BE206" s="26">
        <v>0.1</v>
      </c>
      <c r="BF206" s="26">
        <v>0.09</v>
      </c>
      <c r="BG206" s="26">
        <v>0.24</v>
      </c>
      <c r="BH206" s="26">
        <v>0.3</v>
      </c>
      <c r="BI206" s="26">
        <v>0.98</v>
      </c>
      <c r="BJ206" s="26">
        <v>0</v>
      </c>
      <c r="BK206" s="26">
        <v>3.83</v>
      </c>
      <c r="BL206" s="26">
        <v>0</v>
      </c>
      <c r="BM206" s="26">
        <v>1.34</v>
      </c>
      <c r="BN206" s="26">
        <v>0.04</v>
      </c>
      <c r="BO206" s="26">
        <v>0.06</v>
      </c>
      <c r="BP206" s="26">
        <v>0</v>
      </c>
      <c r="BQ206" s="26">
        <v>0</v>
      </c>
      <c r="BR206" s="26">
        <v>0.36</v>
      </c>
      <c r="BS206" s="26">
        <v>5.34</v>
      </c>
      <c r="BT206" s="26">
        <v>0</v>
      </c>
      <c r="BU206" s="26">
        <v>0</v>
      </c>
      <c r="BV206" s="26">
        <v>6.27</v>
      </c>
      <c r="BW206" s="26">
        <v>0.04</v>
      </c>
      <c r="BX206" s="26">
        <v>0</v>
      </c>
      <c r="BY206" s="26">
        <v>0</v>
      </c>
      <c r="BZ206" s="26">
        <v>0</v>
      </c>
      <c r="CA206" s="26">
        <v>0</v>
      </c>
      <c r="CB206" s="26">
        <v>1184.8800000000001</v>
      </c>
      <c r="CC206" s="13"/>
      <c r="CD206" s="13"/>
      <c r="CE206" s="26">
        <v>492.83</v>
      </c>
      <c r="CG206" s="26">
        <v>2</v>
      </c>
      <c r="CH206" s="26">
        <v>2</v>
      </c>
      <c r="CI206" s="26">
        <v>2</v>
      </c>
      <c r="CJ206" s="26">
        <v>150</v>
      </c>
      <c r="CK206" s="26">
        <v>150</v>
      </c>
      <c r="CL206" s="26">
        <v>150</v>
      </c>
      <c r="CM206" s="26">
        <v>46.8</v>
      </c>
      <c r="CN206" s="26">
        <v>46.8</v>
      </c>
      <c r="CO206" s="26">
        <v>46.8</v>
      </c>
      <c r="CP206" s="26">
        <v>41.5</v>
      </c>
      <c r="CQ206" s="26">
        <v>1.58</v>
      </c>
    </row>
    <row r="207" spans="1:95" x14ac:dyDescent="0.3">
      <c r="C207" s="49" t="s">
        <v>253</v>
      </c>
      <c r="D207" s="48"/>
      <c r="E207" s="48"/>
      <c r="F207" s="48"/>
      <c r="G207" s="48"/>
      <c r="H207" s="48"/>
      <c r="I207" s="48"/>
    </row>
    <row r="208" spans="1:95" x14ac:dyDescent="0.3">
      <c r="C208" s="48"/>
      <c r="D208" s="48"/>
      <c r="E208" s="48"/>
      <c r="F208" s="48"/>
      <c r="G208" s="48"/>
      <c r="H208" s="48"/>
      <c r="I208" s="48"/>
    </row>
    <row r="209" spans="1:95" x14ac:dyDescent="0.3">
      <c r="C209" s="48"/>
      <c r="D209" s="48"/>
      <c r="E209" s="48"/>
      <c r="F209" s="48"/>
      <c r="G209" s="48"/>
      <c r="H209" s="48"/>
      <c r="I209" s="48"/>
    </row>
    <row r="211" spans="1:95" x14ac:dyDescent="0.3">
      <c r="A211" s="37" t="s">
        <v>93</v>
      </c>
      <c r="B211" s="36" t="s">
        <v>94</v>
      </c>
      <c r="C211" s="36" t="s">
        <v>73</v>
      </c>
      <c r="D211" s="39" t="s">
        <v>0</v>
      </c>
      <c r="E211" s="40"/>
      <c r="F211" s="39" t="s">
        <v>1</v>
      </c>
      <c r="G211" s="40"/>
      <c r="H211" s="36" t="s">
        <v>74</v>
      </c>
      <c r="I211" s="36" t="s">
        <v>95</v>
      </c>
    </row>
    <row r="212" spans="1:95" x14ac:dyDescent="0.3">
      <c r="A212" s="38"/>
      <c r="B212" s="36"/>
      <c r="C212" s="36"/>
      <c r="D212" s="41"/>
      <c r="E212" s="42"/>
      <c r="F212" s="41"/>
      <c r="G212" s="42"/>
      <c r="H212" s="36"/>
      <c r="I212" s="36"/>
    </row>
    <row r="213" spans="1:95" x14ac:dyDescent="0.3">
      <c r="B213" s="16" t="s">
        <v>98</v>
      </c>
    </row>
    <row r="214" spans="1:95" s="22" customFormat="1" x14ac:dyDescent="0.3">
      <c r="A214" s="31" t="s">
        <v>176</v>
      </c>
      <c r="B214" s="20" t="s">
        <v>99</v>
      </c>
      <c r="C214" s="21" t="str">
        <f>"30,0"</f>
        <v>30,0</v>
      </c>
      <c r="D214" s="21">
        <v>2.37</v>
      </c>
      <c r="E214" s="21">
        <v>0</v>
      </c>
      <c r="F214" s="21">
        <v>0.3</v>
      </c>
      <c r="G214" s="21">
        <v>0</v>
      </c>
      <c r="H214" s="21">
        <v>15.48</v>
      </c>
      <c r="I214" s="21">
        <v>73.649999999999991</v>
      </c>
      <c r="J214" s="21">
        <v>0.06</v>
      </c>
      <c r="K214" s="21">
        <v>0</v>
      </c>
      <c r="L214" s="21">
        <v>0.06</v>
      </c>
      <c r="M214" s="21">
        <v>0</v>
      </c>
      <c r="N214" s="21">
        <v>0.63</v>
      </c>
      <c r="O214" s="21">
        <v>13.86</v>
      </c>
      <c r="P214" s="21">
        <v>0.99</v>
      </c>
      <c r="Q214" s="21">
        <v>0</v>
      </c>
      <c r="R214" s="21">
        <v>0</v>
      </c>
      <c r="S214" s="21">
        <v>0.09</v>
      </c>
      <c r="T214" s="21">
        <v>0.45</v>
      </c>
      <c r="U214" s="21">
        <v>0</v>
      </c>
      <c r="V214" s="21">
        <v>39.9</v>
      </c>
      <c r="W214" s="21">
        <v>6.9</v>
      </c>
      <c r="X214" s="21">
        <v>9.9</v>
      </c>
      <c r="Y214" s="21">
        <v>26.1</v>
      </c>
      <c r="Z214" s="21">
        <v>0.6</v>
      </c>
      <c r="AA214" s="21">
        <v>0</v>
      </c>
      <c r="AB214" s="21">
        <v>0</v>
      </c>
      <c r="AC214" s="21">
        <v>0</v>
      </c>
      <c r="AD214" s="21">
        <v>0.39</v>
      </c>
      <c r="AE214" s="21">
        <v>0.05</v>
      </c>
      <c r="AF214" s="21">
        <v>0.02</v>
      </c>
      <c r="AG214" s="21">
        <v>0.48</v>
      </c>
      <c r="AH214" s="21">
        <v>0.93</v>
      </c>
      <c r="AI214" s="21">
        <v>0</v>
      </c>
      <c r="AJ214" s="22">
        <v>0</v>
      </c>
      <c r="AK214" s="22">
        <v>0</v>
      </c>
      <c r="AL214" s="22">
        <v>0</v>
      </c>
      <c r="AM214" s="22">
        <v>0</v>
      </c>
      <c r="AN214" s="22">
        <v>0</v>
      </c>
      <c r="AO214" s="22">
        <v>0</v>
      </c>
      <c r="AP214" s="22">
        <v>0</v>
      </c>
      <c r="AQ214" s="22">
        <v>0</v>
      </c>
      <c r="AR214" s="22">
        <v>0</v>
      </c>
      <c r="AS214" s="22">
        <v>0</v>
      </c>
      <c r="AT214" s="22">
        <v>0</v>
      </c>
      <c r="AU214" s="22">
        <v>0</v>
      </c>
      <c r="AV214" s="22">
        <v>0</v>
      </c>
      <c r="AW214" s="22">
        <v>0</v>
      </c>
      <c r="AX214" s="22">
        <v>0</v>
      </c>
      <c r="AY214" s="22">
        <v>0</v>
      </c>
      <c r="AZ214" s="22">
        <v>0</v>
      </c>
      <c r="BA214" s="22">
        <v>0</v>
      </c>
      <c r="BB214" s="22">
        <v>0</v>
      </c>
      <c r="BC214" s="22">
        <v>0</v>
      </c>
      <c r="BD214" s="22">
        <v>0</v>
      </c>
      <c r="BE214" s="22">
        <v>0</v>
      </c>
      <c r="BF214" s="22">
        <v>0</v>
      </c>
      <c r="BG214" s="22">
        <v>0</v>
      </c>
      <c r="BH214" s="22">
        <v>0</v>
      </c>
      <c r="BI214" s="22">
        <v>0</v>
      </c>
      <c r="BJ214" s="22">
        <v>0</v>
      </c>
      <c r="BK214" s="22">
        <v>0</v>
      </c>
      <c r="BL214" s="22">
        <v>0</v>
      </c>
      <c r="BM214" s="22">
        <v>0</v>
      </c>
      <c r="BN214" s="22">
        <v>0</v>
      </c>
      <c r="BO214" s="22">
        <v>0</v>
      </c>
      <c r="BP214" s="22">
        <v>0</v>
      </c>
      <c r="BQ214" s="22">
        <v>0</v>
      </c>
      <c r="BR214" s="22">
        <v>0</v>
      </c>
      <c r="BS214" s="22">
        <v>0</v>
      </c>
      <c r="BT214" s="22">
        <v>0</v>
      </c>
      <c r="BU214" s="22">
        <v>0</v>
      </c>
      <c r="BV214" s="22">
        <v>0</v>
      </c>
      <c r="BW214" s="22">
        <v>0</v>
      </c>
      <c r="BX214" s="22">
        <v>0</v>
      </c>
      <c r="BY214" s="22">
        <v>0</v>
      </c>
      <c r="BZ214" s="22">
        <v>0</v>
      </c>
      <c r="CA214" s="22">
        <v>0</v>
      </c>
      <c r="CB214" s="22">
        <v>11.31</v>
      </c>
      <c r="CC214" s="23"/>
      <c r="CD214" s="23"/>
      <c r="CE214" s="22">
        <v>0</v>
      </c>
      <c r="CG214" s="22">
        <v>0</v>
      </c>
      <c r="CH214" s="22">
        <v>0</v>
      </c>
      <c r="CI214" s="22">
        <v>0</v>
      </c>
      <c r="CJ214" s="22">
        <v>0</v>
      </c>
      <c r="CK214" s="22">
        <v>0</v>
      </c>
      <c r="CL214" s="22">
        <v>0</v>
      </c>
      <c r="CM214" s="22">
        <v>0</v>
      </c>
      <c r="CN214" s="22">
        <v>0</v>
      </c>
      <c r="CO214" s="22">
        <v>0</v>
      </c>
      <c r="CP214" s="22">
        <v>0</v>
      </c>
      <c r="CQ214" s="22">
        <v>0</v>
      </c>
    </row>
    <row r="215" spans="1:95" s="22" customFormat="1" x14ac:dyDescent="0.3">
      <c r="A215" s="31" t="s">
        <v>191</v>
      </c>
      <c r="B215" s="20" t="s">
        <v>116</v>
      </c>
      <c r="C215" s="21" t="str">
        <f>"10,0"</f>
        <v>10,0</v>
      </c>
      <c r="D215" s="21">
        <v>2.63</v>
      </c>
      <c r="E215" s="21">
        <v>2.63</v>
      </c>
      <c r="F215" s="21">
        <v>2.66</v>
      </c>
      <c r="G215" s="21">
        <v>0</v>
      </c>
      <c r="H215" s="21">
        <v>0</v>
      </c>
      <c r="I215" s="21">
        <v>35.06</v>
      </c>
      <c r="J215" s="21">
        <v>1.53</v>
      </c>
      <c r="K215" s="21">
        <v>0</v>
      </c>
      <c r="L215" s="21">
        <v>1.53</v>
      </c>
      <c r="M215" s="21">
        <v>0</v>
      </c>
      <c r="N215" s="21">
        <v>0</v>
      </c>
      <c r="O215" s="21">
        <v>0</v>
      </c>
      <c r="P215" s="21">
        <v>0</v>
      </c>
      <c r="Q215" s="21">
        <v>0</v>
      </c>
      <c r="R215" s="21">
        <v>0</v>
      </c>
      <c r="S215" s="21">
        <v>0.2</v>
      </c>
      <c r="T215" s="21">
        <v>0.43</v>
      </c>
      <c r="U215" s="21">
        <v>0</v>
      </c>
      <c r="V215" s="21">
        <v>10</v>
      </c>
      <c r="W215" s="21">
        <v>100</v>
      </c>
      <c r="X215" s="21">
        <v>5.5</v>
      </c>
      <c r="Y215" s="21">
        <v>60</v>
      </c>
      <c r="Z215" s="21">
        <v>7.0000000000000007E-2</v>
      </c>
      <c r="AA215" s="21">
        <v>21</v>
      </c>
      <c r="AB215" s="21">
        <v>17</v>
      </c>
      <c r="AC215" s="21">
        <v>23.8</v>
      </c>
      <c r="AD215" s="21">
        <v>0.04</v>
      </c>
      <c r="AE215" s="21">
        <v>0</v>
      </c>
      <c r="AF215" s="21">
        <v>0.04</v>
      </c>
      <c r="AG215" s="21">
        <v>0.02</v>
      </c>
      <c r="AH215" s="21">
        <v>0.68</v>
      </c>
      <c r="AI215" s="21">
        <v>7.0000000000000007E-2</v>
      </c>
      <c r="AJ215" s="22">
        <v>0</v>
      </c>
      <c r="AK215" s="22">
        <v>157</v>
      </c>
      <c r="AL215" s="22">
        <v>117</v>
      </c>
      <c r="AM215" s="22">
        <v>230</v>
      </c>
      <c r="AN215" s="22">
        <v>158</v>
      </c>
      <c r="AO215" s="22">
        <v>56</v>
      </c>
      <c r="AP215" s="22">
        <v>95</v>
      </c>
      <c r="AQ215" s="22">
        <v>70</v>
      </c>
      <c r="AR215" s="22">
        <v>134</v>
      </c>
      <c r="AS215" s="22">
        <v>76</v>
      </c>
      <c r="AT215" s="22">
        <v>87</v>
      </c>
      <c r="AU215" s="22">
        <v>156</v>
      </c>
      <c r="AV215" s="22">
        <v>70</v>
      </c>
      <c r="AW215" s="22">
        <v>51</v>
      </c>
      <c r="AX215" s="22">
        <v>517</v>
      </c>
      <c r="AY215" s="22">
        <v>0</v>
      </c>
      <c r="AZ215" s="22">
        <v>273</v>
      </c>
      <c r="BA215" s="22">
        <v>129</v>
      </c>
      <c r="BB215" s="22">
        <v>139</v>
      </c>
      <c r="BC215" s="22">
        <v>21.5</v>
      </c>
      <c r="BD215" s="22">
        <v>0</v>
      </c>
      <c r="BE215" s="22">
        <v>0.01</v>
      </c>
      <c r="BF215" s="22">
        <v>0.04</v>
      </c>
      <c r="BG215" s="22">
        <v>0.11</v>
      </c>
      <c r="BH215" s="22">
        <v>0.13</v>
      </c>
      <c r="BI215" s="22">
        <v>0.33</v>
      </c>
      <c r="BJ215" s="22">
        <v>0.04</v>
      </c>
      <c r="BK215" s="22">
        <v>0.7</v>
      </c>
      <c r="BL215" s="22">
        <v>0.01</v>
      </c>
      <c r="BM215" s="22">
        <v>0.16</v>
      </c>
      <c r="BN215" s="22">
        <v>0.01</v>
      </c>
      <c r="BO215" s="22">
        <v>0</v>
      </c>
      <c r="BP215" s="22">
        <v>0</v>
      </c>
      <c r="BQ215" s="22">
        <v>0</v>
      </c>
      <c r="BR215" s="22">
        <v>7.0000000000000007E-2</v>
      </c>
      <c r="BS215" s="22">
        <v>0.52</v>
      </c>
      <c r="BT215" s="22">
        <v>0</v>
      </c>
      <c r="BU215" s="22">
        <v>0</v>
      </c>
      <c r="BV215" s="22">
        <v>7.0000000000000007E-2</v>
      </c>
      <c r="BW215" s="22">
        <v>0</v>
      </c>
      <c r="BX215" s="22">
        <v>0</v>
      </c>
      <c r="BY215" s="22">
        <v>0</v>
      </c>
      <c r="BZ215" s="22">
        <v>0</v>
      </c>
      <c r="CA215" s="22">
        <v>0</v>
      </c>
      <c r="CB215" s="22">
        <v>4.08</v>
      </c>
      <c r="CC215" s="23"/>
      <c r="CD215" s="23"/>
      <c r="CE215" s="22">
        <v>23.83</v>
      </c>
      <c r="CG215" s="22">
        <v>0</v>
      </c>
      <c r="CH215" s="22">
        <v>0</v>
      </c>
      <c r="CI215" s="22">
        <v>0</v>
      </c>
      <c r="CJ215" s="22">
        <v>0</v>
      </c>
      <c r="CK215" s="22">
        <v>0</v>
      </c>
      <c r="CL215" s="22">
        <v>0</v>
      </c>
      <c r="CM215" s="22">
        <v>0</v>
      </c>
      <c r="CN215" s="22">
        <v>0</v>
      </c>
      <c r="CO215" s="22">
        <v>0</v>
      </c>
      <c r="CP215" s="22">
        <v>0</v>
      </c>
      <c r="CQ215" s="22">
        <v>0</v>
      </c>
    </row>
    <row r="216" spans="1:95" s="22" customFormat="1" x14ac:dyDescent="0.3">
      <c r="A216" s="31" t="s">
        <v>234</v>
      </c>
      <c r="B216" s="20" t="s">
        <v>157</v>
      </c>
      <c r="C216" s="21" t="str">
        <f>"180,0/5,0"</f>
        <v>180,0/5,0</v>
      </c>
      <c r="D216" s="21">
        <v>5.68</v>
      </c>
      <c r="E216" s="21">
        <v>2.67</v>
      </c>
      <c r="F216" s="21">
        <v>7.76</v>
      </c>
      <c r="G216" s="21">
        <v>0</v>
      </c>
      <c r="H216" s="21">
        <v>31.16</v>
      </c>
      <c r="I216" s="21">
        <v>215.74230839999998</v>
      </c>
      <c r="J216" s="21">
        <v>4.6399999999999997</v>
      </c>
      <c r="K216" s="21">
        <v>0.13</v>
      </c>
      <c r="L216" s="21">
        <v>4.6399999999999997</v>
      </c>
      <c r="M216" s="21">
        <v>0</v>
      </c>
      <c r="N216" s="21">
        <v>9.1199999999999992</v>
      </c>
      <c r="O216" s="21">
        <v>21.02</v>
      </c>
      <c r="P216" s="21">
        <v>1.03</v>
      </c>
      <c r="Q216" s="21">
        <v>0</v>
      </c>
      <c r="R216" s="21">
        <v>0</v>
      </c>
      <c r="S216" s="21">
        <v>0.09</v>
      </c>
      <c r="T216" s="21">
        <v>1.66</v>
      </c>
      <c r="U216" s="21">
        <v>314.29000000000002</v>
      </c>
      <c r="V216" s="21">
        <v>187.08</v>
      </c>
      <c r="W216" s="21">
        <v>117.2</v>
      </c>
      <c r="X216" s="21">
        <v>33.54</v>
      </c>
      <c r="Y216" s="21">
        <v>138.29</v>
      </c>
      <c r="Z216" s="21">
        <v>0.74</v>
      </c>
      <c r="AA216" s="21">
        <v>48.08</v>
      </c>
      <c r="AB216" s="21">
        <v>30.6</v>
      </c>
      <c r="AC216" s="21">
        <v>53.63</v>
      </c>
      <c r="AD216" s="21">
        <v>0.16</v>
      </c>
      <c r="AE216" s="21">
        <v>0.11</v>
      </c>
      <c r="AF216" s="21">
        <v>0.14000000000000001</v>
      </c>
      <c r="AG216" s="21">
        <v>0.52</v>
      </c>
      <c r="AH216" s="21">
        <v>2.06</v>
      </c>
      <c r="AI216" s="21">
        <v>0.48</v>
      </c>
      <c r="AJ216" s="22">
        <v>0</v>
      </c>
      <c r="AK216" s="22">
        <v>143.47999999999999</v>
      </c>
      <c r="AL216" s="22">
        <v>123.67</v>
      </c>
      <c r="AM216" s="22">
        <v>360.44</v>
      </c>
      <c r="AN216" s="22">
        <v>88.89</v>
      </c>
      <c r="AO216" s="22">
        <v>75.34</v>
      </c>
      <c r="AP216" s="22">
        <v>105.93</v>
      </c>
      <c r="AQ216" s="22">
        <v>47.21</v>
      </c>
      <c r="AR216" s="22">
        <v>155.83000000000001</v>
      </c>
      <c r="AS216" s="22">
        <v>245.77</v>
      </c>
      <c r="AT216" s="22">
        <v>147.74</v>
      </c>
      <c r="AU216" s="22">
        <v>192.66</v>
      </c>
      <c r="AV216" s="22">
        <v>70.95</v>
      </c>
      <c r="AW216" s="22">
        <v>98.83</v>
      </c>
      <c r="AX216" s="22">
        <v>565.4</v>
      </c>
      <c r="AY216" s="22">
        <v>0</v>
      </c>
      <c r="AZ216" s="22">
        <v>190.95</v>
      </c>
      <c r="BA216" s="22">
        <v>171.75</v>
      </c>
      <c r="BB216" s="22">
        <v>114.55</v>
      </c>
      <c r="BC216" s="22">
        <v>51.39</v>
      </c>
      <c r="BD216" s="22">
        <v>0.19</v>
      </c>
      <c r="BE216" s="22">
        <v>0.04</v>
      </c>
      <c r="BF216" s="22">
        <v>0.04</v>
      </c>
      <c r="BG216" s="22">
        <v>0.09</v>
      </c>
      <c r="BH216" s="22">
        <v>0.12</v>
      </c>
      <c r="BI216" s="22">
        <v>0.39</v>
      </c>
      <c r="BJ216" s="22">
        <v>0</v>
      </c>
      <c r="BK216" s="22">
        <v>1.3</v>
      </c>
      <c r="BL216" s="22">
        <v>0</v>
      </c>
      <c r="BM216" s="22">
        <v>0.39</v>
      </c>
      <c r="BN216" s="22">
        <v>0</v>
      </c>
      <c r="BO216" s="22">
        <v>0</v>
      </c>
      <c r="BP216" s="22">
        <v>0</v>
      </c>
      <c r="BQ216" s="22">
        <v>0</v>
      </c>
      <c r="BR216" s="22">
        <v>0.14000000000000001</v>
      </c>
      <c r="BS216" s="22">
        <v>1.27</v>
      </c>
      <c r="BT216" s="22">
        <v>0</v>
      </c>
      <c r="BU216" s="22">
        <v>0</v>
      </c>
      <c r="BV216" s="22">
        <v>0.39</v>
      </c>
      <c r="BW216" s="22">
        <v>0.01</v>
      </c>
      <c r="BX216" s="22">
        <v>0</v>
      </c>
      <c r="BY216" s="22">
        <v>0</v>
      </c>
      <c r="BZ216" s="22">
        <v>0</v>
      </c>
      <c r="CA216" s="22">
        <v>0</v>
      </c>
      <c r="CB216" s="22">
        <v>149.37</v>
      </c>
      <c r="CC216" s="23"/>
      <c r="CD216" s="23"/>
      <c r="CE216" s="22">
        <v>53.18</v>
      </c>
      <c r="CG216" s="22">
        <v>0</v>
      </c>
      <c r="CH216" s="22">
        <v>0</v>
      </c>
      <c r="CI216" s="22">
        <v>0</v>
      </c>
      <c r="CJ216" s="22">
        <v>0</v>
      </c>
      <c r="CK216" s="22">
        <v>0</v>
      </c>
      <c r="CL216" s="22">
        <v>0</v>
      </c>
      <c r="CM216" s="22">
        <v>0</v>
      </c>
      <c r="CN216" s="22">
        <v>0</v>
      </c>
      <c r="CO216" s="22">
        <v>0</v>
      </c>
      <c r="CP216" s="22">
        <v>4.5</v>
      </c>
      <c r="CQ216" s="22">
        <v>0.7</v>
      </c>
    </row>
    <row r="217" spans="1:95" s="15" customFormat="1" x14ac:dyDescent="0.3">
      <c r="A217" s="32" t="s">
        <v>212</v>
      </c>
      <c r="B217" s="17" t="s">
        <v>133</v>
      </c>
      <c r="C217" s="18" t="str">
        <f>"180,0"</f>
        <v>180,0</v>
      </c>
      <c r="D217" s="18">
        <v>2.95</v>
      </c>
      <c r="E217" s="18">
        <v>2.61</v>
      </c>
      <c r="F217" s="18">
        <v>2.82</v>
      </c>
      <c r="G217" s="18">
        <v>0</v>
      </c>
      <c r="H217" s="18">
        <v>12.92</v>
      </c>
      <c r="I217" s="18">
        <v>85.570578719999986</v>
      </c>
      <c r="J217" s="18">
        <v>1.99</v>
      </c>
      <c r="K217" s="18">
        <v>0</v>
      </c>
      <c r="L217" s="18">
        <v>1.99</v>
      </c>
      <c r="M217" s="18">
        <v>0</v>
      </c>
      <c r="N217" s="18">
        <v>12.06</v>
      </c>
      <c r="O217" s="18">
        <v>0.16</v>
      </c>
      <c r="P217" s="18">
        <v>0.69</v>
      </c>
      <c r="Q217" s="18">
        <v>0</v>
      </c>
      <c r="R217" s="18">
        <v>0</v>
      </c>
      <c r="S217" s="18">
        <v>0.17</v>
      </c>
      <c r="T217" s="18">
        <v>0.78</v>
      </c>
      <c r="U217" s="18">
        <v>45.09</v>
      </c>
      <c r="V217" s="18">
        <v>144.55000000000001</v>
      </c>
      <c r="W217" s="18">
        <v>97.71</v>
      </c>
      <c r="X217" s="18">
        <v>18.95</v>
      </c>
      <c r="Y217" s="18">
        <v>82.78</v>
      </c>
      <c r="Z217" s="18">
        <v>0.52</v>
      </c>
      <c r="AA217" s="18">
        <v>10.8</v>
      </c>
      <c r="AB217" s="18">
        <v>7.55</v>
      </c>
      <c r="AC217" s="18">
        <v>19.86</v>
      </c>
      <c r="AD217" s="18">
        <v>0.01</v>
      </c>
      <c r="AE217" s="18">
        <v>0.03</v>
      </c>
      <c r="AF217" s="18">
        <v>0.11</v>
      </c>
      <c r="AG217" s="18">
        <v>0.1</v>
      </c>
      <c r="AH217" s="18">
        <v>0.87</v>
      </c>
      <c r="AI217" s="18">
        <v>0.47</v>
      </c>
      <c r="AJ217" s="15">
        <v>0</v>
      </c>
      <c r="AK217" s="15">
        <v>0</v>
      </c>
      <c r="AL217" s="15">
        <v>0</v>
      </c>
      <c r="AM217" s="15">
        <v>0</v>
      </c>
      <c r="AN217" s="15">
        <v>0</v>
      </c>
      <c r="AO217" s="15">
        <v>0</v>
      </c>
      <c r="AP217" s="15">
        <v>0</v>
      </c>
      <c r="AQ217" s="15">
        <v>0</v>
      </c>
      <c r="AR217" s="15">
        <v>0</v>
      </c>
      <c r="AS217" s="15">
        <v>0</v>
      </c>
      <c r="AT217" s="15">
        <v>0</v>
      </c>
      <c r="AU217" s="15">
        <v>0</v>
      </c>
      <c r="AV217" s="15">
        <v>0</v>
      </c>
      <c r="AW217" s="15">
        <v>0</v>
      </c>
      <c r="AX217" s="15">
        <v>0</v>
      </c>
      <c r="AY217" s="15">
        <v>0</v>
      </c>
      <c r="AZ217" s="15">
        <v>0</v>
      </c>
      <c r="BA217" s="15">
        <v>0</v>
      </c>
      <c r="BB217" s="15">
        <v>0</v>
      </c>
      <c r="BC217" s="15">
        <v>0</v>
      </c>
      <c r="BD217" s="15">
        <v>0</v>
      </c>
      <c r="BE217" s="15">
        <v>0</v>
      </c>
      <c r="BF217" s="15">
        <v>0</v>
      </c>
      <c r="BG217" s="15">
        <v>0</v>
      </c>
      <c r="BH217" s="15">
        <v>0</v>
      </c>
      <c r="BI217" s="15">
        <v>0</v>
      </c>
      <c r="BJ217" s="15">
        <v>0</v>
      </c>
      <c r="BK217" s="15">
        <v>0</v>
      </c>
      <c r="BL217" s="15">
        <v>0</v>
      </c>
      <c r="BM217" s="15">
        <v>0</v>
      </c>
      <c r="BN217" s="15">
        <v>0</v>
      </c>
      <c r="BO217" s="15">
        <v>0</v>
      </c>
      <c r="BP217" s="15">
        <v>0</v>
      </c>
      <c r="BQ217" s="15">
        <v>0</v>
      </c>
      <c r="BR217" s="15">
        <v>0</v>
      </c>
      <c r="BS217" s="15">
        <v>0</v>
      </c>
      <c r="BT217" s="15">
        <v>0</v>
      </c>
      <c r="BU217" s="15">
        <v>0</v>
      </c>
      <c r="BV217" s="15">
        <v>0</v>
      </c>
      <c r="BW217" s="15">
        <v>0</v>
      </c>
      <c r="BX217" s="15">
        <v>0</v>
      </c>
      <c r="BY217" s="15">
        <v>0</v>
      </c>
      <c r="BZ217" s="15">
        <v>0</v>
      </c>
      <c r="CA217" s="15">
        <v>0</v>
      </c>
      <c r="CB217" s="15">
        <v>183.18</v>
      </c>
      <c r="CC217" s="19"/>
      <c r="CD217" s="19"/>
      <c r="CE217" s="15">
        <v>12.06</v>
      </c>
      <c r="CG217" s="15">
        <v>0</v>
      </c>
      <c r="CH217" s="15">
        <v>0</v>
      </c>
      <c r="CI217" s="15">
        <v>0</v>
      </c>
      <c r="CJ217" s="15">
        <v>0</v>
      </c>
      <c r="CK217" s="15">
        <v>0</v>
      </c>
      <c r="CL217" s="15">
        <v>0</v>
      </c>
      <c r="CM217" s="15">
        <v>0</v>
      </c>
      <c r="CN217" s="15">
        <v>0</v>
      </c>
      <c r="CO217" s="15">
        <v>0</v>
      </c>
      <c r="CP217" s="15">
        <v>9</v>
      </c>
      <c r="CQ217" s="15">
        <v>0</v>
      </c>
    </row>
    <row r="218" spans="1:95" s="26" customFormat="1" x14ac:dyDescent="0.3">
      <c r="A218" s="33"/>
      <c r="B218" s="24" t="s">
        <v>103</v>
      </c>
      <c r="C218" s="25"/>
      <c r="D218" s="25">
        <v>13.63</v>
      </c>
      <c r="E218" s="25">
        <v>7.91</v>
      </c>
      <c r="F218" s="25">
        <v>13.54</v>
      </c>
      <c r="G218" s="25">
        <v>0</v>
      </c>
      <c r="H218" s="25">
        <v>59.56</v>
      </c>
      <c r="I218" s="25">
        <v>410.02</v>
      </c>
      <c r="J218" s="25">
        <v>8.2200000000000006</v>
      </c>
      <c r="K218" s="25">
        <v>0.13</v>
      </c>
      <c r="L218" s="25">
        <v>8.2200000000000006</v>
      </c>
      <c r="M218" s="25">
        <v>0</v>
      </c>
      <c r="N218" s="25">
        <v>21.81</v>
      </c>
      <c r="O218" s="25">
        <v>35.04</v>
      </c>
      <c r="P218" s="25">
        <v>2.71</v>
      </c>
      <c r="Q218" s="25">
        <v>0</v>
      </c>
      <c r="R218" s="25">
        <v>0</v>
      </c>
      <c r="S218" s="25">
        <v>0.56000000000000005</v>
      </c>
      <c r="T218" s="25">
        <v>3.32</v>
      </c>
      <c r="U218" s="25">
        <v>359.38</v>
      </c>
      <c r="V218" s="25">
        <v>381.53</v>
      </c>
      <c r="W218" s="25">
        <v>321.81</v>
      </c>
      <c r="X218" s="25">
        <v>67.88</v>
      </c>
      <c r="Y218" s="25">
        <v>307.17</v>
      </c>
      <c r="Z218" s="25">
        <v>1.93</v>
      </c>
      <c r="AA218" s="25">
        <v>79.88</v>
      </c>
      <c r="AB218" s="25">
        <v>55.15</v>
      </c>
      <c r="AC218" s="25">
        <v>97.29</v>
      </c>
      <c r="AD218" s="25">
        <v>0.6</v>
      </c>
      <c r="AE218" s="25">
        <v>0.18</v>
      </c>
      <c r="AF218" s="25">
        <v>0.31</v>
      </c>
      <c r="AG218" s="25">
        <v>1.1200000000000001</v>
      </c>
      <c r="AH218" s="25">
        <v>4.53</v>
      </c>
      <c r="AI218" s="25">
        <v>1.02</v>
      </c>
      <c r="AJ218" s="26">
        <v>0</v>
      </c>
      <c r="AK218" s="26">
        <v>300.48</v>
      </c>
      <c r="AL218" s="26">
        <v>240.67</v>
      </c>
      <c r="AM218" s="26">
        <v>590.44000000000005</v>
      </c>
      <c r="AN218" s="26">
        <v>246.89</v>
      </c>
      <c r="AO218" s="26">
        <v>131.34</v>
      </c>
      <c r="AP218" s="26">
        <v>200.93</v>
      </c>
      <c r="AQ218" s="26">
        <v>117.21</v>
      </c>
      <c r="AR218" s="26">
        <v>289.83</v>
      </c>
      <c r="AS218" s="26">
        <v>321.77</v>
      </c>
      <c r="AT218" s="26">
        <v>234.74</v>
      </c>
      <c r="AU218" s="26">
        <v>348.66</v>
      </c>
      <c r="AV218" s="26">
        <v>140.94999999999999</v>
      </c>
      <c r="AW218" s="26">
        <v>149.83000000000001</v>
      </c>
      <c r="AX218" s="26">
        <v>1082.4000000000001</v>
      </c>
      <c r="AY218" s="26">
        <v>0</v>
      </c>
      <c r="AZ218" s="26">
        <v>463.95</v>
      </c>
      <c r="BA218" s="26">
        <v>300.75</v>
      </c>
      <c r="BB218" s="26">
        <v>253.55</v>
      </c>
      <c r="BC218" s="26">
        <v>72.89</v>
      </c>
      <c r="BD218" s="26">
        <v>0.19</v>
      </c>
      <c r="BE218" s="26">
        <v>0.05</v>
      </c>
      <c r="BF218" s="26">
        <v>0.08</v>
      </c>
      <c r="BG218" s="26">
        <v>0.2</v>
      </c>
      <c r="BH218" s="26">
        <v>0.25</v>
      </c>
      <c r="BI218" s="26">
        <v>0.73</v>
      </c>
      <c r="BJ218" s="26">
        <v>0.04</v>
      </c>
      <c r="BK218" s="26">
        <v>2</v>
      </c>
      <c r="BL218" s="26">
        <v>0.01</v>
      </c>
      <c r="BM218" s="26">
        <v>0.55000000000000004</v>
      </c>
      <c r="BN218" s="26">
        <v>0.01</v>
      </c>
      <c r="BO218" s="26">
        <v>0</v>
      </c>
      <c r="BP218" s="26">
        <v>0</v>
      </c>
      <c r="BQ218" s="26">
        <v>0</v>
      </c>
      <c r="BR218" s="26">
        <v>0.21</v>
      </c>
      <c r="BS218" s="26">
        <v>1.79</v>
      </c>
      <c r="BT218" s="26">
        <v>0</v>
      </c>
      <c r="BU218" s="26">
        <v>0</v>
      </c>
      <c r="BV218" s="26">
        <v>0.46</v>
      </c>
      <c r="BW218" s="26">
        <v>0.01</v>
      </c>
      <c r="BX218" s="26">
        <v>0</v>
      </c>
      <c r="BY218" s="26">
        <v>0</v>
      </c>
      <c r="BZ218" s="26">
        <v>0</v>
      </c>
      <c r="CA218" s="26">
        <v>0</v>
      </c>
      <c r="CB218" s="26">
        <v>347.93</v>
      </c>
      <c r="CC218" s="13"/>
      <c r="CD218" s="13" t="e">
        <f>$I$218/$I$236*100</f>
        <v>#DIV/0!</v>
      </c>
      <c r="CE218" s="26">
        <v>89.07</v>
      </c>
      <c r="CG218" s="26">
        <v>0</v>
      </c>
      <c r="CH218" s="26">
        <v>0</v>
      </c>
      <c r="CI218" s="26">
        <v>0</v>
      </c>
      <c r="CJ218" s="26">
        <v>0</v>
      </c>
      <c r="CK218" s="26">
        <v>0</v>
      </c>
      <c r="CL218" s="26">
        <v>0</v>
      </c>
      <c r="CM218" s="26">
        <v>0</v>
      </c>
      <c r="CN218" s="26">
        <v>0</v>
      </c>
      <c r="CO218" s="26">
        <v>0</v>
      </c>
      <c r="CP218" s="26">
        <v>13.5</v>
      </c>
      <c r="CQ218" s="26">
        <v>0.7</v>
      </c>
    </row>
    <row r="219" spans="1:95" x14ac:dyDescent="0.3">
      <c r="B219" s="16" t="s">
        <v>182</v>
      </c>
    </row>
    <row r="220" spans="1:95" s="15" customFormat="1" x14ac:dyDescent="0.3">
      <c r="A220" s="32" t="s">
        <v>235</v>
      </c>
      <c r="B220" s="17" t="s">
        <v>202</v>
      </c>
      <c r="C220" s="18" t="str">
        <f>"100,0"</f>
        <v>100,0</v>
      </c>
      <c r="D220" s="18">
        <v>4.0999999999999996</v>
      </c>
      <c r="E220" s="18">
        <v>4.0999999999999996</v>
      </c>
      <c r="F220" s="18">
        <v>1.5</v>
      </c>
      <c r="G220" s="18">
        <v>0</v>
      </c>
      <c r="H220" s="18">
        <v>5.9</v>
      </c>
      <c r="I220" s="18">
        <v>55.62</v>
      </c>
      <c r="J220" s="18">
        <v>0.9</v>
      </c>
      <c r="K220" s="18">
        <v>0</v>
      </c>
      <c r="L220" s="18">
        <v>0</v>
      </c>
      <c r="M220" s="18">
        <v>0</v>
      </c>
      <c r="N220" s="18">
        <v>5.9</v>
      </c>
      <c r="O220" s="18">
        <v>0</v>
      </c>
      <c r="P220" s="18">
        <v>0</v>
      </c>
      <c r="Q220" s="18">
        <v>0</v>
      </c>
      <c r="R220" s="18">
        <v>0</v>
      </c>
      <c r="S220" s="18">
        <v>1.1000000000000001</v>
      </c>
      <c r="T220" s="18">
        <v>0.9</v>
      </c>
      <c r="U220" s="18">
        <v>50</v>
      </c>
      <c r="V220" s="18">
        <v>152</v>
      </c>
      <c r="W220" s="18">
        <v>124</v>
      </c>
      <c r="X220" s="18">
        <v>15</v>
      </c>
      <c r="Y220" s="18">
        <v>95</v>
      </c>
      <c r="Z220" s="18">
        <v>0.1</v>
      </c>
      <c r="AA220" s="18">
        <v>10</v>
      </c>
      <c r="AB220" s="18">
        <v>0</v>
      </c>
      <c r="AC220" s="18">
        <v>10</v>
      </c>
      <c r="AD220" s="18">
        <v>0</v>
      </c>
      <c r="AE220" s="18">
        <v>0.03</v>
      </c>
      <c r="AF220" s="18">
        <v>0.15</v>
      </c>
      <c r="AG220" s="18">
        <v>0.2</v>
      </c>
      <c r="AH220" s="18">
        <v>1.2</v>
      </c>
      <c r="AI220" s="18">
        <v>0.6</v>
      </c>
      <c r="AJ220" s="15">
        <v>0</v>
      </c>
      <c r="AK220" s="15">
        <v>323</v>
      </c>
      <c r="AL220" s="15">
        <v>300</v>
      </c>
      <c r="AM220" s="15">
        <v>450</v>
      </c>
      <c r="AN220" s="15">
        <v>387</v>
      </c>
      <c r="AO220" s="15">
        <v>115</v>
      </c>
      <c r="AP220" s="15">
        <v>216</v>
      </c>
      <c r="AQ220" s="15">
        <v>72</v>
      </c>
      <c r="AR220" s="15">
        <v>225</v>
      </c>
      <c r="AS220" s="15">
        <v>160</v>
      </c>
      <c r="AT220" s="15">
        <v>174</v>
      </c>
      <c r="AU220" s="15">
        <v>344</v>
      </c>
      <c r="AV220" s="15">
        <v>156</v>
      </c>
      <c r="AW220" s="15">
        <v>93</v>
      </c>
      <c r="AX220" s="15">
        <v>897</v>
      </c>
      <c r="AY220" s="15">
        <v>0</v>
      </c>
      <c r="AZ220" s="15">
        <v>518</v>
      </c>
      <c r="BA220" s="15">
        <v>278</v>
      </c>
      <c r="BB220" s="15">
        <v>242</v>
      </c>
      <c r="BC220" s="15">
        <v>50</v>
      </c>
      <c r="BD220" s="15">
        <v>0.1</v>
      </c>
      <c r="BE220" s="15">
        <v>7.0000000000000007E-2</v>
      </c>
      <c r="BF220" s="15">
        <v>0.04</v>
      </c>
      <c r="BG220" s="15">
        <v>0.08</v>
      </c>
      <c r="BH220" s="15">
        <v>0.09</v>
      </c>
      <c r="BI220" s="15">
        <v>0.45</v>
      </c>
      <c r="BJ220" s="15">
        <v>0.03</v>
      </c>
      <c r="BK220" s="15">
        <v>0.56000000000000005</v>
      </c>
      <c r="BL220" s="15">
        <v>0.02</v>
      </c>
      <c r="BM220" s="15">
        <v>0.31</v>
      </c>
      <c r="BN220" s="15">
        <v>0.04</v>
      </c>
      <c r="BO220" s="15">
        <v>0</v>
      </c>
      <c r="BP220" s="15">
        <v>0</v>
      </c>
      <c r="BQ220" s="15">
        <v>0.04</v>
      </c>
      <c r="BR220" s="15">
        <v>0.08</v>
      </c>
      <c r="BS220" s="15">
        <v>0.69</v>
      </c>
      <c r="BT220" s="15">
        <v>0.01</v>
      </c>
      <c r="BU220" s="15">
        <v>0</v>
      </c>
      <c r="BV220" s="15">
        <v>0.02</v>
      </c>
      <c r="BW220" s="15">
        <v>0.03</v>
      </c>
      <c r="BX220" s="15">
        <v>0.08</v>
      </c>
      <c r="BY220" s="15">
        <v>0</v>
      </c>
      <c r="BZ220" s="15">
        <v>0</v>
      </c>
      <c r="CA220" s="15">
        <v>0</v>
      </c>
      <c r="CB220" s="15">
        <v>86.5</v>
      </c>
      <c r="CC220" s="19"/>
      <c r="CD220" s="19"/>
      <c r="CE220" s="15">
        <v>10</v>
      </c>
      <c r="CG220" s="15">
        <v>11.25</v>
      </c>
      <c r="CH220" s="15">
        <v>11.25</v>
      </c>
      <c r="CI220" s="15">
        <v>11.25</v>
      </c>
      <c r="CJ220" s="15">
        <v>4050</v>
      </c>
      <c r="CK220" s="15">
        <v>2587.5</v>
      </c>
      <c r="CL220" s="15">
        <v>3318.75</v>
      </c>
      <c r="CM220" s="15">
        <v>2.5</v>
      </c>
      <c r="CN220" s="15">
        <v>2.5</v>
      </c>
      <c r="CO220" s="15">
        <v>2.5</v>
      </c>
      <c r="CP220" s="15">
        <v>0</v>
      </c>
      <c r="CQ220" s="15">
        <v>0</v>
      </c>
    </row>
    <row r="221" spans="1:95" s="26" customFormat="1" x14ac:dyDescent="0.3">
      <c r="A221" s="33"/>
      <c r="B221" s="24" t="s">
        <v>183</v>
      </c>
      <c r="C221" s="25"/>
      <c r="D221" s="25">
        <v>4.0999999999999996</v>
      </c>
      <c r="E221" s="25">
        <v>4.0999999999999996</v>
      </c>
      <c r="F221" s="25">
        <v>1.5</v>
      </c>
      <c r="G221" s="25">
        <v>0</v>
      </c>
      <c r="H221" s="25">
        <v>5.9</v>
      </c>
      <c r="I221" s="25">
        <v>55.62</v>
      </c>
      <c r="J221" s="25">
        <v>0.9</v>
      </c>
      <c r="K221" s="25">
        <v>0</v>
      </c>
      <c r="L221" s="25">
        <v>0</v>
      </c>
      <c r="M221" s="25">
        <v>0</v>
      </c>
      <c r="N221" s="25">
        <v>5.9</v>
      </c>
      <c r="O221" s="25">
        <v>0</v>
      </c>
      <c r="P221" s="25">
        <v>0</v>
      </c>
      <c r="Q221" s="25">
        <v>0</v>
      </c>
      <c r="R221" s="25">
        <v>0</v>
      </c>
      <c r="S221" s="25">
        <v>1.1000000000000001</v>
      </c>
      <c r="T221" s="25">
        <v>0.9</v>
      </c>
      <c r="U221" s="25">
        <v>50</v>
      </c>
      <c r="V221" s="25">
        <v>152</v>
      </c>
      <c r="W221" s="25">
        <v>124</v>
      </c>
      <c r="X221" s="25">
        <v>15</v>
      </c>
      <c r="Y221" s="25">
        <v>95</v>
      </c>
      <c r="Z221" s="25">
        <v>0.1</v>
      </c>
      <c r="AA221" s="25">
        <v>10</v>
      </c>
      <c r="AB221" s="25">
        <v>0</v>
      </c>
      <c r="AC221" s="25">
        <v>10</v>
      </c>
      <c r="AD221" s="25">
        <v>0</v>
      </c>
      <c r="AE221" s="25">
        <v>0.03</v>
      </c>
      <c r="AF221" s="25">
        <v>0.15</v>
      </c>
      <c r="AG221" s="25">
        <v>0.2</v>
      </c>
      <c r="AH221" s="25">
        <v>1.2</v>
      </c>
      <c r="AI221" s="25">
        <v>0.6</v>
      </c>
      <c r="AJ221" s="26">
        <v>0</v>
      </c>
      <c r="AK221" s="26">
        <v>323</v>
      </c>
      <c r="AL221" s="26">
        <v>300</v>
      </c>
      <c r="AM221" s="26">
        <v>450</v>
      </c>
      <c r="AN221" s="26">
        <v>387</v>
      </c>
      <c r="AO221" s="26">
        <v>115</v>
      </c>
      <c r="AP221" s="26">
        <v>216</v>
      </c>
      <c r="AQ221" s="26">
        <v>72</v>
      </c>
      <c r="AR221" s="26">
        <v>225</v>
      </c>
      <c r="AS221" s="26">
        <v>160</v>
      </c>
      <c r="AT221" s="26">
        <v>174</v>
      </c>
      <c r="AU221" s="26">
        <v>344</v>
      </c>
      <c r="AV221" s="26">
        <v>156</v>
      </c>
      <c r="AW221" s="26">
        <v>93</v>
      </c>
      <c r="AX221" s="26">
        <v>897</v>
      </c>
      <c r="AY221" s="26">
        <v>0</v>
      </c>
      <c r="AZ221" s="26">
        <v>518</v>
      </c>
      <c r="BA221" s="26">
        <v>278</v>
      </c>
      <c r="BB221" s="26">
        <v>242</v>
      </c>
      <c r="BC221" s="26">
        <v>50</v>
      </c>
      <c r="BD221" s="26">
        <v>0.1</v>
      </c>
      <c r="BE221" s="26">
        <v>7.0000000000000007E-2</v>
      </c>
      <c r="BF221" s="26">
        <v>0.04</v>
      </c>
      <c r="BG221" s="26">
        <v>0.08</v>
      </c>
      <c r="BH221" s="26">
        <v>0.09</v>
      </c>
      <c r="BI221" s="26">
        <v>0.45</v>
      </c>
      <c r="BJ221" s="26">
        <v>0.03</v>
      </c>
      <c r="BK221" s="26">
        <v>0.56000000000000005</v>
      </c>
      <c r="BL221" s="26">
        <v>0.02</v>
      </c>
      <c r="BM221" s="26">
        <v>0.31</v>
      </c>
      <c r="BN221" s="26">
        <v>0.04</v>
      </c>
      <c r="BO221" s="26">
        <v>0</v>
      </c>
      <c r="BP221" s="26">
        <v>0</v>
      </c>
      <c r="BQ221" s="26">
        <v>0.04</v>
      </c>
      <c r="BR221" s="26">
        <v>0.08</v>
      </c>
      <c r="BS221" s="26">
        <v>0.69</v>
      </c>
      <c r="BT221" s="26">
        <v>0.01</v>
      </c>
      <c r="BU221" s="26">
        <v>0</v>
      </c>
      <c r="BV221" s="26">
        <v>0.02</v>
      </c>
      <c r="BW221" s="26">
        <v>0.03</v>
      </c>
      <c r="BX221" s="26">
        <v>0.08</v>
      </c>
      <c r="BY221" s="26">
        <v>0</v>
      </c>
      <c r="BZ221" s="26">
        <v>0</v>
      </c>
      <c r="CA221" s="26">
        <v>0</v>
      </c>
      <c r="CB221" s="26">
        <v>86.5</v>
      </c>
      <c r="CC221" s="13"/>
      <c r="CD221" s="13" t="e">
        <f>$I$221/$I$236*100</f>
        <v>#DIV/0!</v>
      </c>
      <c r="CE221" s="26">
        <v>10</v>
      </c>
      <c r="CG221" s="26">
        <v>11.25</v>
      </c>
      <c r="CH221" s="26">
        <v>11.25</v>
      </c>
      <c r="CI221" s="26">
        <v>11.25</v>
      </c>
      <c r="CJ221" s="26">
        <v>4050</v>
      </c>
      <c r="CK221" s="26">
        <v>2587.5</v>
      </c>
      <c r="CL221" s="26">
        <v>3318.75</v>
      </c>
      <c r="CM221" s="26">
        <v>2.5</v>
      </c>
      <c r="CN221" s="26">
        <v>2.5</v>
      </c>
      <c r="CO221" s="26">
        <v>2.5</v>
      </c>
      <c r="CP221" s="26">
        <v>0</v>
      </c>
      <c r="CQ221" s="26">
        <v>0</v>
      </c>
    </row>
    <row r="222" spans="1:95" x14ac:dyDescent="0.3">
      <c r="B222" s="16" t="s">
        <v>104</v>
      </c>
    </row>
    <row r="223" spans="1:95" s="22" customFormat="1" x14ac:dyDescent="0.3">
      <c r="A223" s="31" t="s">
        <v>236</v>
      </c>
      <c r="B223" s="20" t="s">
        <v>158</v>
      </c>
      <c r="C223" s="21" t="str">
        <f>"60,0"</f>
        <v>60,0</v>
      </c>
      <c r="D223" s="21">
        <v>1.04</v>
      </c>
      <c r="E223" s="21">
        <v>0</v>
      </c>
      <c r="F223" s="21">
        <v>4.4400000000000004</v>
      </c>
      <c r="G223" s="21">
        <v>0</v>
      </c>
      <c r="H223" s="21">
        <v>5.94</v>
      </c>
      <c r="I223" s="21">
        <v>64.55508528</v>
      </c>
      <c r="J223" s="21">
        <v>0.62</v>
      </c>
      <c r="K223" s="21">
        <v>3.24</v>
      </c>
      <c r="L223" s="21">
        <v>0.62</v>
      </c>
      <c r="M223" s="21">
        <v>0</v>
      </c>
      <c r="N223" s="21">
        <v>4.17</v>
      </c>
      <c r="O223" s="21">
        <v>0.28999999999999998</v>
      </c>
      <c r="P223" s="21">
        <v>1.48</v>
      </c>
      <c r="Q223" s="21">
        <v>0</v>
      </c>
      <c r="R223" s="21">
        <v>0</v>
      </c>
      <c r="S223" s="21">
        <v>0.14000000000000001</v>
      </c>
      <c r="T223" s="21">
        <v>1.24</v>
      </c>
      <c r="U223" s="21">
        <v>226.41</v>
      </c>
      <c r="V223" s="21">
        <v>149.33000000000001</v>
      </c>
      <c r="W223" s="21">
        <v>20.04</v>
      </c>
      <c r="X223" s="21">
        <v>12.52</v>
      </c>
      <c r="Y223" s="21">
        <v>27.2</v>
      </c>
      <c r="Z223" s="21">
        <v>0.68</v>
      </c>
      <c r="AA223" s="21">
        <v>0</v>
      </c>
      <c r="AB223" s="21">
        <v>25.77</v>
      </c>
      <c r="AC223" s="21">
        <v>5.54</v>
      </c>
      <c r="AD223" s="21">
        <v>2.2599999999999998</v>
      </c>
      <c r="AE223" s="21">
        <v>0.02</v>
      </c>
      <c r="AF223" s="21">
        <v>0.03</v>
      </c>
      <c r="AG223" s="21">
        <v>0.18</v>
      </c>
      <c r="AH223" s="21">
        <v>0.4</v>
      </c>
      <c r="AI223" s="21">
        <v>2.75</v>
      </c>
      <c r="AJ223" s="22">
        <v>0</v>
      </c>
      <c r="AK223" s="22">
        <v>22.96</v>
      </c>
      <c r="AL223" s="22">
        <v>25.99</v>
      </c>
      <c r="AM223" s="22">
        <v>29.02</v>
      </c>
      <c r="AN223" s="22">
        <v>39.85</v>
      </c>
      <c r="AO223" s="22">
        <v>8.66</v>
      </c>
      <c r="AP223" s="22">
        <v>22.96</v>
      </c>
      <c r="AQ223" s="22">
        <v>5.63</v>
      </c>
      <c r="AR223" s="22">
        <v>19.489999999999998</v>
      </c>
      <c r="AS223" s="22">
        <v>17.329999999999998</v>
      </c>
      <c r="AT223" s="22">
        <v>31.62</v>
      </c>
      <c r="AU223" s="22">
        <v>142.07</v>
      </c>
      <c r="AV223" s="22">
        <v>6.07</v>
      </c>
      <c r="AW223" s="22">
        <v>16.46</v>
      </c>
      <c r="AX223" s="22">
        <v>118.69</v>
      </c>
      <c r="AY223" s="22">
        <v>0</v>
      </c>
      <c r="AZ223" s="22">
        <v>20.36</v>
      </c>
      <c r="BA223" s="22">
        <v>27.29</v>
      </c>
      <c r="BB223" s="22">
        <v>21.66</v>
      </c>
      <c r="BC223" s="22">
        <v>6.5</v>
      </c>
      <c r="BD223" s="22">
        <v>0</v>
      </c>
      <c r="BE223" s="22">
        <v>0</v>
      </c>
      <c r="BF223" s="22">
        <v>0</v>
      </c>
      <c r="BG223" s="22">
        <v>0</v>
      </c>
      <c r="BH223" s="22">
        <v>0</v>
      </c>
      <c r="BI223" s="22">
        <v>0</v>
      </c>
      <c r="BJ223" s="22">
        <v>0</v>
      </c>
      <c r="BK223" s="22">
        <v>0.27</v>
      </c>
      <c r="BL223" s="22">
        <v>0</v>
      </c>
      <c r="BM223" s="22">
        <v>0.18</v>
      </c>
      <c r="BN223" s="22">
        <v>0.01</v>
      </c>
      <c r="BO223" s="22">
        <v>0.03</v>
      </c>
      <c r="BP223" s="22">
        <v>0</v>
      </c>
      <c r="BQ223" s="22">
        <v>0</v>
      </c>
      <c r="BR223" s="22">
        <v>0</v>
      </c>
      <c r="BS223" s="22">
        <v>1.04</v>
      </c>
      <c r="BT223" s="22">
        <v>0</v>
      </c>
      <c r="BU223" s="22">
        <v>0</v>
      </c>
      <c r="BV223" s="22">
        <v>2.94</v>
      </c>
      <c r="BW223" s="22">
        <v>0</v>
      </c>
      <c r="BX223" s="22">
        <v>0</v>
      </c>
      <c r="BY223" s="22">
        <v>0</v>
      </c>
      <c r="BZ223" s="22">
        <v>0</v>
      </c>
      <c r="CA223" s="22">
        <v>0</v>
      </c>
      <c r="CB223" s="22">
        <v>56.92</v>
      </c>
      <c r="CC223" s="23"/>
      <c r="CD223" s="23"/>
      <c r="CE223" s="22">
        <v>4.29</v>
      </c>
      <c r="CG223" s="22">
        <v>0</v>
      </c>
      <c r="CH223" s="22">
        <v>0</v>
      </c>
      <c r="CI223" s="22">
        <v>0</v>
      </c>
      <c r="CJ223" s="22">
        <v>0</v>
      </c>
      <c r="CK223" s="22">
        <v>0</v>
      </c>
      <c r="CL223" s="22">
        <v>0</v>
      </c>
      <c r="CM223" s="22">
        <v>0</v>
      </c>
      <c r="CN223" s="22">
        <v>0</v>
      </c>
      <c r="CO223" s="22">
        <v>0</v>
      </c>
      <c r="CP223" s="22">
        <v>0</v>
      </c>
      <c r="CQ223" s="22">
        <v>0.24</v>
      </c>
    </row>
    <row r="224" spans="1:95" s="22" customFormat="1" x14ac:dyDescent="0.3">
      <c r="A224" s="31" t="s">
        <v>184</v>
      </c>
      <c r="B224" s="20" t="s">
        <v>159</v>
      </c>
      <c r="C224" s="21" t="str">
        <f>"180,0"</f>
        <v>180,0</v>
      </c>
      <c r="D224" s="21">
        <v>1.79</v>
      </c>
      <c r="E224" s="21">
        <v>0.01</v>
      </c>
      <c r="F224" s="21">
        <v>1.74</v>
      </c>
      <c r="G224" s="21">
        <v>0</v>
      </c>
      <c r="H224" s="21">
        <v>15.16</v>
      </c>
      <c r="I224" s="21">
        <v>81.885568895999995</v>
      </c>
      <c r="J224" s="21">
        <v>1.01</v>
      </c>
      <c r="K224" s="21">
        <v>0.04</v>
      </c>
      <c r="L224" s="21">
        <v>1.01</v>
      </c>
      <c r="M224" s="21">
        <v>0</v>
      </c>
      <c r="N224" s="21">
        <v>2.09</v>
      </c>
      <c r="O224" s="21">
        <v>11.61</v>
      </c>
      <c r="P224" s="21">
        <v>1.45</v>
      </c>
      <c r="Q224" s="21">
        <v>0</v>
      </c>
      <c r="R224" s="21">
        <v>0</v>
      </c>
      <c r="S224" s="21">
        <v>0.2</v>
      </c>
      <c r="T224" s="21">
        <v>1.04</v>
      </c>
      <c r="U224" s="21">
        <v>4.03</v>
      </c>
      <c r="V224" s="21">
        <v>484.49</v>
      </c>
      <c r="W224" s="21">
        <v>12.14</v>
      </c>
      <c r="X224" s="21">
        <v>21.33</v>
      </c>
      <c r="Y224" s="21">
        <v>51.76</v>
      </c>
      <c r="Z224" s="21">
        <v>0.82</v>
      </c>
      <c r="AA224" s="21">
        <v>10.199999999999999</v>
      </c>
      <c r="AB224" s="21">
        <v>798.15</v>
      </c>
      <c r="AC224" s="21">
        <v>157.72</v>
      </c>
      <c r="AD224" s="21">
        <v>0.14000000000000001</v>
      </c>
      <c r="AE224" s="21">
        <v>0.09</v>
      </c>
      <c r="AF224" s="21">
        <v>0.06</v>
      </c>
      <c r="AG224" s="21">
        <v>0.97</v>
      </c>
      <c r="AH224" s="21">
        <v>1.58</v>
      </c>
      <c r="AI224" s="21">
        <v>6.94</v>
      </c>
      <c r="AJ224" s="22">
        <v>0</v>
      </c>
      <c r="AK224" s="22">
        <v>23.41</v>
      </c>
      <c r="AL224" s="22">
        <v>34.79</v>
      </c>
      <c r="AM224" s="22">
        <v>43.77</v>
      </c>
      <c r="AN224" s="22">
        <v>51</v>
      </c>
      <c r="AO224" s="22">
        <v>8.8000000000000007</v>
      </c>
      <c r="AP224" s="22">
        <v>34.659999999999997</v>
      </c>
      <c r="AQ224" s="22">
        <v>16.97</v>
      </c>
      <c r="AR224" s="22">
        <v>35.32</v>
      </c>
      <c r="AS224" s="22">
        <v>50.01</v>
      </c>
      <c r="AT224" s="22">
        <v>130.75</v>
      </c>
      <c r="AU224" s="22">
        <v>65.95</v>
      </c>
      <c r="AV224" s="22">
        <v>12.54</v>
      </c>
      <c r="AW224" s="22">
        <v>34.99</v>
      </c>
      <c r="AX224" s="22">
        <v>193.51</v>
      </c>
      <c r="AY224" s="22">
        <v>0</v>
      </c>
      <c r="AZ224" s="22">
        <v>26.55</v>
      </c>
      <c r="BA224" s="22">
        <v>24.43</v>
      </c>
      <c r="BB224" s="22">
        <v>25.63</v>
      </c>
      <c r="BC224" s="22">
        <v>11.32</v>
      </c>
      <c r="BD224" s="22">
        <v>0.06</v>
      </c>
      <c r="BE224" s="22">
        <v>0.01</v>
      </c>
      <c r="BF224" s="22">
        <v>0.01</v>
      </c>
      <c r="BG224" s="22">
        <v>0.03</v>
      </c>
      <c r="BH224" s="22">
        <v>0.04</v>
      </c>
      <c r="BI224" s="22">
        <v>0.13</v>
      </c>
      <c r="BJ224" s="22">
        <v>0</v>
      </c>
      <c r="BK224" s="22">
        <v>0.48</v>
      </c>
      <c r="BL224" s="22">
        <v>0</v>
      </c>
      <c r="BM224" s="22">
        <v>0.14000000000000001</v>
      </c>
      <c r="BN224" s="22">
        <v>0</v>
      </c>
      <c r="BO224" s="22">
        <v>0</v>
      </c>
      <c r="BP224" s="22">
        <v>0</v>
      </c>
      <c r="BQ224" s="22">
        <v>0</v>
      </c>
      <c r="BR224" s="22">
        <v>0.05</v>
      </c>
      <c r="BS224" s="22">
        <v>0.51</v>
      </c>
      <c r="BT224" s="22">
        <v>0</v>
      </c>
      <c r="BU224" s="22">
        <v>0</v>
      </c>
      <c r="BV224" s="22">
        <v>0.08</v>
      </c>
      <c r="BW224" s="22">
        <v>0</v>
      </c>
      <c r="BX224" s="22">
        <v>0</v>
      </c>
      <c r="BY224" s="22">
        <v>0</v>
      </c>
      <c r="BZ224" s="22">
        <v>0</v>
      </c>
      <c r="CA224" s="22">
        <v>0</v>
      </c>
      <c r="CB224" s="22">
        <v>206.35</v>
      </c>
      <c r="CC224" s="23"/>
      <c r="CD224" s="23"/>
      <c r="CE224" s="22">
        <v>143.22</v>
      </c>
      <c r="CG224" s="22">
        <v>0</v>
      </c>
      <c r="CH224" s="22">
        <v>0</v>
      </c>
      <c r="CI224" s="22">
        <v>0</v>
      </c>
      <c r="CJ224" s="22">
        <v>0</v>
      </c>
      <c r="CK224" s="22">
        <v>0</v>
      </c>
      <c r="CL224" s="22">
        <v>0</v>
      </c>
      <c r="CM224" s="22">
        <v>0</v>
      </c>
      <c r="CN224" s="22">
        <v>0</v>
      </c>
      <c r="CO224" s="22">
        <v>0</v>
      </c>
      <c r="CP224" s="22">
        <v>0</v>
      </c>
      <c r="CQ224" s="22">
        <v>0</v>
      </c>
    </row>
    <row r="225" spans="1:95" s="22" customFormat="1" x14ac:dyDescent="0.3">
      <c r="A225" s="31" t="s">
        <v>223</v>
      </c>
      <c r="B225" s="20" t="s">
        <v>144</v>
      </c>
      <c r="C225" s="21" t="str">
        <f>"130,0"</f>
        <v>130,0</v>
      </c>
      <c r="D225" s="21">
        <v>2.64</v>
      </c>
      <c r="E225" s="21">
        <v>0.59</v>
      </c>
      <c r="F225" s="21">
        <v>4.17</v>
      </c>
      <c r="G225" s="21">
        <v>0</v>
      </c>
      <c r="H225" s="21">
        <v>18.79</v>
      </c>
      <c r="I225" s="21">
        <v>122.23175796</v>
      </c>
      <c r="J225" s="21">
        <v>2.92</v>
      </c>
      <c r="K225" s="21">
        <v>0.12</v>
      </c>
      <c r="L225" s="21">
        <v>2.92</v>
      </c>
      <c r="M225" s="21">
        <v>0</v>
      </c>
      <c r="N225" s="21">
        <v>2.2000000000000002</v>
      </c>
      <c r="O225" s="21">
        <v>15.17</v>
      </c>
      <c r="P225" s="21">
        <v>1.42</v>
      </c>
      <c r="Q225" s="21">
        <v>0</v>
      </c>
      <c r="R225" s="21">
        <v>0</v>
      </c>
      <c r="S225" s="21">
        <v>0.24</v>
      </c>
      <c r="T225" s="21">
        <v>1.82</v>
      </c>
      <c r="U225" s="21">
        <v>176.45</v>
      </c>
      <c r="V225" s="21">
        <v>581.27</v>
      </c>
      <c r="W225" s="21">
        <v>32.33</v>
      </c>
      <c r="X225" s="21">
        <v>24.7</v>
      </c>
      <c r="Y225" s="21">
        <v>72.41</v>
      </c>
      <c r="Z225" s="21">
        <v>0.91</v>
      </c>
      <c r="AA225" s="21">
        <v>18.68</v>
      </c>
      <c r="AB225" s="21">
        <v>33.369999999999997</v>
      </c>
      <c r="AC225" s="21">
        <v>37.76</v>
      </c>
      <c r="AD225" s="21">
        <v>0.16</v>
      </c>
      <c r="AE225" s="21">
        <v>0.1</v>
      </c>
      <c r="AF225" s="21">
        <v>0.09</v>
      </c>
      <c r="AG225" s="21">
        <v>1.17</v>
      </c>
      <c r="AH225" s="21">
        <v>2.17</v>
      </c>
      <c r="AI225" s="21">
        <v>8.99</v>
      </c>
      <c r="AJ225" s="22">
        <v>0</v>
      </c>
      <c r="AK225" s="22">
        <v>27.25</v>
      </c>
      <c r="AL225" s="22">
        <v>42.88</v>
      </c>
      <c r="AM225" s="22">
        <v>54.28</v>
      </c>
      <c r="AN225" s="22">
        <v>63.9</v>
      </c>
      <c r="AO225" s="22">
        <v>10.93</v>
      </c>
      <c r="AP225" s="22">
        <v>43.09</v>
      </c>
      <c r="AQ225" s="22">
        <v>22.07</v>
      </c>
      <c r="AR225" s="22">
        <v>43.97</v>
      </c>
      <c r="AS225" s="22">
        <v>61.55</v>
      </c>
      <c r="AT225" s="22">
        <v>167.86</v>
      </c>
      <c r="AU225" s="22">
        <v>74.7</v>
      </c>
      <c r="AV225" s="22">
        <v>15.58</v>
      </c>
      <c r="AW225" s="22">
        <v>43.49</v>
      </c>
      <c r="AX225" s="22">
        <v>233.72</v>
      </c>
      <c r="AY225" s="22">
        <v>0</v>
      </c>
      <c r="AZ225" s="22">
        <v>32.65</v>
      </c>
      <c r="BA225" s="22">
        <v>29.68</v>
      </c>
      <c r="BB225" s="22">
        <v>32.47</v>
      </c>
      <c r="BC225" s="22">
        <v>13.84</v>
      </c>
      <c r="BD225" s="22">
        <v>0.15</v>
      </c>
      <c r="BE225" s="22">
        <v>0.03</v>
      </c>
      <c r="BF225" s="22">
        <v>0.03</v>
      </c>
      <c r="BG225" s="22">
        <v>0.08</v>
      </c>
      <c r="BH225" s="22">
        <v>0.1</v>
      </c>
      <c r="BI225" s="22">
        <v>0.32</v>
      </c>
      <c r="BJ225" s="22">
        <v>0</v>
      </c>
      <c r="BK225" s="22">
        <v>1.07</v>
      </c>
      <c r="BL225" s="22">
        <v>0</v>
      </c>
      <c r="BM225" s="22">
        <v>0.32</v>
      </c>
      <c r="BN225" s="22">
        <v>0</v>
      </c>
      <c r="BO225" s="22">
        <v>0</v>
      </c>
      <c r="BP225" s="22">
        <v>0</v>
      </c>
      <c r="BQ225" s="22">
        <v>0</v>
      </c>
      <c r="BR225" s="22">
        <v>0.12</v>
      </c>
      <c r="BS225" s="22">
        <v>1.08</v>
      </c>
      <c r="BT225" s="22">
        <v>0</v>
      </c>
      <c r="BU225" s="22">
        <v>0</v>
      </c>
      <c r="BV225" s="22">
        <v>0.13</v>
      </c>
      <c r="BW225" s="22">
        <v>0</v>
      </c>
      <c r="BX225" s="22">
        <v>0</v>
      </c>
      <c r="BY225" s="22">
        <v>0</v>
      </c>
      <c r="BZ225" s="22">
        <v>0</v>
      </c>
      <c r="CA225" s="22">
        <v>0</v>
      </c>
      <c r="CB225" s="22">
        <v>105.46</v>
      </c>
      <c r="CC225" s="23"/>
      <c r="CD225" s="23"/>
      <c r="CE225" s="22">
        <v>24.24</v>
      </c>
      <c r="CG225" s="22">
        <v>0</v>
      </c>
      <c r="CH225" s="22">
        <v>0</v>
      </c>
      <c r="CI225" s="22">
        <v>0</v>
      </c>
      <c r="CJ225" s="22">
        <v>0</v>
      </c>
      <c r="CK225" s="22">
        <v>0</v>
      </c>
      <c r="CL225" s="22">
        <v>0</v>
      </c>
      <c r="CM225" s="22">
        <v>0</v>
      </c>
      <c r="CN225" s="22">
        <v>0</v>
      </c>
      <c r="CO225" s="22">
        <v>0</v>
      </c>
      <c r="CP225" s="22">
        <v>0</v>
      </c>
      <c r="CQ225" s="22">
        <v>0.46</v>
      </c>
    </row>
    <row r="226" spans="1:95" s="22" customFormat="1" x14ac:dyDescent="0.3">
      <c r="A226" s="31" t="s">
        <v>206</v>
      </c>
      <c r="B226" s="20" t="s">
        <v>248</v>
      </c>
      <c r="C226" s="21" t="s">
        <v>249</v>
      </c>
      <c r="D226" s="21">
        <v>7.96</v>
      </c>
      <c r="E226" s="21">
        <v>6.5</v>
      </c>
      <c r="F226" s="21">
        <v>8.2100000000000009</v>
      </c>
      <c r="G226" s="21">
        <v>0</v>
      </c>
      <c r="H226" s="21">
        <v>11.25</v>
      </c>
      <c r="I226" s="21">
        <v>150.63265172933333</v>
      </c>
      <c r="J226" s="21">
        <v>1.87</v>
      </c>
      <c r="K226" s="21">
        <v>1.95</v>
      </c>
      <c r="L226" s="21">
        <v>1.87</v>
      </c>
      <c r="M226" s="21">
        <v>0</v>
      </c>
      <c r="N226" s="21">
        <v>1.45</v>
      </c>
      <c r="O226" s="21">
        <v>9.15</v>
      </c>
      <c r="P226" s="21">
        <v>0.66</v>
      </c>
      <c r="Q226" s="21">
        <v>0</v>
      </c>
      <c r="R226" s="21">
        <v>0</v>
      </c>
      <c r="S226" s="21">
        <v>0.19</v>
      </c>
      <c r="T226" s="21">
        <v>0.97</v>
      </c>
      <c r="U226" s="21">
        <v>97.26</v>
      </c>
      <c r="V226" s="21">
        <v>164.54</v>
      </c>
      <c r="W226" s="21">
        <v>26.97</v>
      </c>
      <c r="X226" s="21">
        <v>16.63</v>
      </c>
      <c r="Y226" s="21">
        <v>84.15</v>
      </c>
      <c r="Z226" s="21">
        <v>0.77</v>
      </c>
      <c r="AA226" s="21">
        <v>7.19</v>
      </c>
      <c r="AB226" s="21">
        <v>24.58</v>
      </c>
      <c r="AC226" s="21">
        <v>24.76</v>
      </c>
      <c r="AD226" s="21">
        <v>1.65</v>
      </c>
      <c r="AE226" s="21">
        <v>0.03</v>
      </c>
      <c r="AF226" s="21">
        <v>0.06</v>
      </c>
      <c r="AG226" s="21">
        <v>1.36</v>
      </c>
      <c r="AH226" s="21">
        <v>0.79</v>
      </c>
      <c r="AI226" s="21">
        <v>0.1</v>
      </c>
      <c r="AJ226" s="22">
        <v>0</v>
      </c>
      <c r="AK226" s="22">
        <v>12.12</v>
      </c>
      <c r="AL226" s="22">
        <v>11.07</v>
      </c>
      <c r="AM226" s="22">
        <v>20.75</v>
      </c>
      <c r="AN226" s="22">
        <v>6.44</v>
      </c>
      <c r="AO226" s="22">
        <v>3.94</v>
      </c>
      <c r="AP226" s="22">
        <v>8.01</v>
      </c>
      <c r="AQ226" s="22">
        <v>2.57</v>
      </c>
      <c r="AR226" s="22">
        <v>12.87</v>
      </c>
      <c r="AS226" s="22">
        <v>8.49</v>
      </c>
      <c r="AT226" s="22">
        <v>10.3</v>
      </c>
      <c r="AU226" s="22">
        <v>8.75</v>
      </c>
      <c r="AV226" s="22">
        <v>5.15</v>
      </c>
      <c r="AW226" s="22">
        <v>9.01</v>
      </c>
      <c r="AX226" s="22">
        <v>79.290000000000006</v>
      </c>
      <c r="AY226" s="22">
        <v>0</v>
      </c>
      <c r="AZ226" s="22">
        <v>24.97</v>
      </c>
      <c r="BA226" s="22">
        <v>12.87</v>
      </c>
      <c r="BB226" s="22">
        <v>6.44</v>
      </c>
      <c r="BC226" s="22">
        <v>5.15</v>
      </c>
      <c r="BD226" s="22">
        <v>0</v>
      </c>
      <c r="BE226" s="22">
        <v>0</v>
      </c>
      <c r="BF226" s="22">
        <v>0</v>
      </c>
      <c r="BG226" s="22">
        <v>0</v>
      </c>
      <c r="BH226" s="22">
        <v>0</v>
      </c>
      <c r="BI226" s="22">
        <v>0</v>
      </c>
      <c r="BJ226" s="22">
        <v>0</v>
      </c>
      <c r="BK226" s="22">
        <v>0.18</v>
      </c>
      <c r="BL226" s="22">
        <v>0</v>
      </c>
      <c r="BM226" s="22">
        <v>0.12</v>
      </c>
      <c r="BN226" s="22">
        <v>0.01</v>
      </c>
      <c r="BO226" s="22">
        <v>0.02</v>
      </c>
      <c r="BP226" s="22">
        <v>0</v>
      </c>
      <c r="BQ226" s="22">
        <v>0</v>
      </c>
      <c r="BR226" s="22">
        <v>0</v>
      </c>
      <c r="BS226" s="22">
        <v>0.68</v>
      </c>
      <c r="BT226" s="22">
        <v>0</v>
      </c>
      <c r="BU226" s="22">
        <v>0</v>
      </c>
      <c r="BV226" s="22">
        <v>1.7</v>
      </c>
      <c r="BW226" s="22">
        <v>0</v>
      </c>
      <c r="BX226" s="22">
        <v>0</v>
      </c>
      <c r="BY226" s="22">
        <v>0</v>
      </c>
      <c r="BZ226" s="22">
        <v>0</v>
      </c>
      <c r="CA226" s="22">
        <v>0</v>
      </c>
      <c r="CB226" s="22">
        <v>79.78</v>
      </c>
      <c r="CC226" s="23"/>
      <c r="CD226" s="23"/>
      <c r="CE226" s="22">
        <v>11.29</v>
      </c>
      <c r="CG226" s="22">
        <v>0</v>
      </c>
      <c r="CH226" s="22">
        <v>0</v>
      </c>
      <c r="CI226" s="22">
        <v>0</v>
      </c>
      <c r="CJ226" s="22">
        <v>0</v>
      </c>
      <c r="CK226" s="22">
        <v>0</v>
      </c>
      <c r="CL226" s="22">
        <v>0</v>
      </c>
      <c r="CM226" s="22">
        <v>0</v>
      </c>
      <c r="CN226" s="22">
        <v>0</v>
      </c>
      <c r="CO226" s="22">
        <v>0</v>
      </c>
      <c r="CP226" s="22">
        <v>0</v>
      </c>
      <c r="CQ226" s="22">
        <v>0.2</v>
      </c>
    </row>
    <row r="227" spans="1:95" s="22" customFormat="1" x14ac:dyDescent="0.3">
      <c r="A227" s="31" t="s">
        <v>184</v>
      </c>
      <c r="B227" s="20" t="s">
        <v>160</v>
      </c>
      <c r="C227" s="21" t="str">
        <f>"180,0"</f>
        <v>180,0</v>
      </c>
      <c r="D227" s="21">
        <v>0</v>
      </c>
      <c r="E227" s="21">
        <v>0</v>
      </c>
      <c r="F227" s="21">
        <v>0</v>
      </c>
      <c r="G227" s="21">
        <v>0</v>
      </c>
      <c r="H227" s="21">
        <v>20.09</v>
      </c>
      <c r="I227" s="21">
        <v>82.379249999999985</v>
      </c>
      <c r="J227" s="21">
        <v>0</v>
      </c>
      <c r="K227" s="21">
        <v>0</v>
      </c>
      <c r="L227" s="21">
        <v>0</v>
      </c>
      <c r="M227" s="21">
        <v>0</v>
      </c>
      <c r="N227" s="21">
        <v>0</v>
      </c>
      <c r="O227" s="21">
        <v>20.09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1">
        <v>0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117</v>
      </c>
      <c r="AB227" s="21">
        <v>0</v>
      </c>
      <c r="AC227" s="21">
        <v>0</v>
      </c>
      <c r="AD227" s="21">
        <v>2.12</v>
      </c>
      <c r="AE227" s="21">
        <v>0.23</v>
      </c>
      <c r="AF227" s="21">
        <v>0.28000000000000003</v>
      </c>
      <c r="AG227" s="21">
        <v>2.31</v>
      </c>
      <c r="AH227" s="21">
        <v>0</v>
      </c>
      <c r="AI227" s="21">
        <v>7.24</v>
      </c>
      <c r="AJ227" s="22">
        <v>0</v>
      </c>
      <c r="AK227" s="22">
        <v>0</v>
      </c>
      <c r="AL227" s="22">
        <v>0</v>
      </c>
      <c r="AM227" s="22">
        <v>0</v>
      </c>
      <c r="AN227" s="22">
        <v>0</v>
      </c>
      <c r="AO227" s="22">
        <v>0</v>
      </c>
      <c r="AP227" s="22">
        <v>0</v>
      </c>
      <c r="AQ227" s="22">
        <v>0</v>
      </c>
      <c r="AR227" s="22">
        <v>0</v>
      </c>
      <c r="AS227" s="22">
        <v>0</v>
      </c>
      <c r="AT227" s="22">
        <v>0</v>
      </c>
      <c r="AU227" s="22">
        <v>0</v>
      </c>
      <c r="AV227" s="22">
        <v>0</v>
      </c>
      <c r="AW227" s="22">
        <v>0</v>
      </c>
      <c r="AX227" s="22">
        <v>0</v>
      </c>
      <c r="AY227" s="22">
        <v>0</v>
      </c>
      <c r="AZ227" s="22">
        <v>0</v>
      </c>
      <c r="BA227" s="22">
        <v>0</v>
      </c>
      <c r="BB227" s="22">
        <v>0</v>
      </c>
      <c r="BC227" s="22">
        <v>0</v>
      </c>
      <c r="BD227" s="22">
        <v>0</v>
      </c>
      <c r="BE227" s="22">
        <v>0</v>
      </c>
      <c r="BF227" s="22">
        <v>0</v>
      </c>
      <c r="BG227" s="22">
        <v>0</v>
      </c>
      <c r="BH227" s="22">
        <v>0</v>
      </c>
      <c r="BI227" s="22">
        <v>0</v>
      </c>
      <c r="BJ227" s="22">
        <v>0</v>
      </c>
      <c r="BK227" s="22">
        <v>0</v>
      </c>
      <c r="BL227" s="22">
        <v>0</v>
      </c>
      <c r="BM227" s="22">
        <v>0</v>
      </c>
      <c r="BN227" s="22">
        <v>0</v>
      </c>
      <c r="BO227" s="22">
        <v>0</v>
      </c>
      <c r="BP227" s="22">
        <v>0</v>
      </c>
      <c r="BQ227" s="22">
        <v>0</v>
      </c>
      <c r="BR227" s="22">
        <v>0</v>
      </c>
      <c r="BS227" s="22">
        <v>0</v>
      </c>
      <c r="BT227" s="22">
        <v>0</v>
      </c>
      <c r="BU227" s="22">
        <v>0</v>
      </c>
      <c r="BV227" s="22">
        <v>0</v>
      </c>
      <c r="BW227" s="22">
        <v>0</v>
      </c>
      <c r="BX227" s="22">
        <v>0</v>
      </c>
      <c r="BY227" s="22">
        <v>0</v>
      </c>
      <c r="BZ227" s="22">
        <v>0</v>
      </c>
      <c r="CA227" s="22">
        <v>0</v>
      </c>
      <c r="CB227" s="22">
        <v>163.35</v>
      </c>
      <c r="CC227" s="23"/>
      <c r="CD227" s="23"/>
      <c r="CE227" s="22">
        <v>117</v>
      </c>
      <c r="CG227" s="22">
        <v>0</v>
      </c>
      <c r="CH227" s="22">
        <v>0</v>
      </c>
      <c r="CI227" s="22">
        <v>0</v>
      </c>
      <c r="CJ227" s="22">
        <v>0</v>
      </c>
      <c r="CK227" s="22">
        <v>0</v>
      </c>
      <c r="CL227" s="22">
        <v>0</v>
      </c>
      <c r="CM227" s="22">
        <v>0</v>
      </c>
      <c r="CN227" s="22">
        <v>0</v>
      </c>
      <c r="CO227" s="22">
        <v>0</v>
      </c>
      <c r="CP227" s="22">
        <v>0</v>
      </c>
      <c r="CQ227" s="22">
        <v>0</v>
      </c>
    </row>
    <row r="228" spans="1:95" s="22" customFormat="1" x14ac:dyDescent="0.3">
      <c r="A228" s="31" t="s">
        <v>176</v>
      </c>
      <c r="B228" s="20" t="s">
        <v>99</v>
      </c>
      <c r="C228" s="21" t="str">
        <f>"20,0"</f>
        <v>20,0</v>
      </c>
      <c r="D228" s="21">
        <v>1.58</v>
      </c>
      <c r="E228" s="21">
        <v>0</v>
      </c>
      <c r="F228" s="21">
        <v>0.2</v>
      </c>
      <c r="G228" s="21">
        <v>0</v>
      </c>
      <c r="H228" s="21">
        <v>10.32</v>
      </c>
      <c r="I228" s="21">
        <v>49.1</v>
      </c>
      <c r="J228" s="21">
        <v>0.04</v>
      </c>
      <c r="K228" s="21">
        <v>0</v>
      </c>
      <c r="L228" s="21">
        <v>0.04</v>
      </c>
      <c r="M228" s="21">
        <v>0</v>
      </c>
      <c r="N228" s="21">
        <v>0.42</v>
      </c>
      <c r="O228" s="21">
        <v>9.24</v>
      </c>
      <c r="P228" s="21">
        <v>0.66</v>
      </c>
      <c r="Q228" s="21">
        <v>0</v>
      </c>
      <c r="R228" s="21">
        <v>0</v>
      </c>
      <c r="S228" s="21">
        <v>0.06</v>
      </c>
      <c r="T228" s="21">
        <v>0.3</v>
      </c>
      <c r="U228" s="21">
        <v>0</v>
      </c>
      <c r="V228" s="21">
        <v>26.6</v>
      </c>
      <c r="W228" s="21">
        <v>4.5999999999999996</v>
      </c>
      <c r="X228" s="21">
        <v>6.6</v>
      </c>
      <c r="Y228" s="21">
        <v>17.399999999999999</v>
      </c>
      <c r="Z228" s="21">
        <v>0.4</v>
      </c>
      <c r="AA228" s="21">
        <v>0</v>
      </c>
      <c r="AB228" s="21">
        <v>0</v>
      </c>
      <c r="AC228" s="21">
        <v>0</v>
      </c>
      <c r="AD228" s="21">
        <v>0.26</v>
      </c>
      <c r="AE228" s="21">
        <v>0.03</v>
      </c>
      <c r="AF228" s="21">
        <v>0.01</v>
      </c>
      <c r="AG228" s="21">
        <v>0.32</v>
      </c>
      <c r="AH228" s="21">
        <v>0.62</v>
      </c>
      <c r="AI228" s="21">
        <v>0</v>
      </c>
      <c r="AJ228" s="22">
        <v>0</v>
      </c>
      <c r="AK228" s="22">
        <v>0</v>
      </c>
      <c r="AL228" s="22">
        <v>0</v>
      </c>
      <c r="AM228" s="22">
        <v>0</v>
      </c>
      <c r="AN228" s="22">
        <v>0</v>
      </c>
      <c r="AO228" s="22">
        <v>0</v>
      </c>
      <c r="AP228" s="22">
        <v>0</v>
      </c>
      <c r="AQ228" s="22">
        <v>0</v>
      </c>
      <c r="AR228" s="22">
        <v>0</v>
      </c>
      <c r="AS228" s="22">
        <v>0</v>
      </c>
      <c r="AT228" s="22">
        <v>0</v>
      </c>
      <c r="AU228" s="22">
        <v>0</v>
      </c>
      <c r="AV228" s="22">
        <v>0</v>
      </c>
      <c r="AW228" s="22">
        <v>0</v>
      </c>
      <c r="AX228" s="22">
        <v>0</v>
      </c>
      <c r="AY228" s="22">
        <v>0</v>
      </c>
      <c r="AZ228" s="22">
        <v>0</v>
      </c>
      <c r="BA228" s="22">
        <v>0</v>
      </c>
      <c r="BB228" s="22">
        <v>0</v>
      </c>
      <c r="BC228" s="22">
        <v>0</v>
      </c>
      <c r="BD228" s="22">
        <v>0</v>
      </c>
      <c r="BE228" s="22">
        <v>0</v>
      </c>
      <c r="BF228" s="22">
        <v>0</v>
      </c>
      <c r="BG228" s="22">
        <v>0</v>
      </c>
      <c r="BH228" s="22">
        <v>0</v>
      </c>
      <c r="BI228" s="22">
        <v>0</v>
      </c>
      <c r="BJ228" s="22">
        <v>0</v>
      </c>
      <c r="BK228" s="22">
        <v>0</v>
      </c>
      <c r="BL228" s="22">
        <v>0</v>
      </c>
      <c r="BM228" s="22">
        <v>0</v>
      </c>
      <c r="BN228" s="22">
        <v>0</v>
      </c>
      <c r="BO228" s="22">
        <v>0</v>
      </c>
      <c r="BP228" s="22">
        <v>0</v>
      </c>
      <c r="BQ228" s="22">
        <v>0</v>
      </c>
      <c r="BR228" s="22">
        <v>0</v>
      </c>
      <c r="BS228" s="22">
        <v>0</v>
      </c>
      <c r="BT228" s="22">
        <v>0</v>
      </c>
      <c r="BU228" s="22">
        <v>0</v>
      </c>
      <c r="BV228" s="22">
        <v>0</v>
      </c>
      <c r="BW228" s="22">
        <v>0</v>
      </c>
      <c r="BX228" s="22">
        <v>0</v>
      </c>
      <c r="BY228" s="22">
        <v>0</v>
      </c>
      <c r="BZ228" s="22">
        <v>0</v>
      </c>
      <c r="CA228" s="22">
        <v>0</v>
      </c>
      <c r="CB228" s="22">
        <v>7.54</v>
      </c>
      <c r="CC228" s="23"/>
      <c r="CD228" s="23"/>
      <c r="CE228" s="22">
        <v>0</v>
      </c>
      <c r="CG228" s="22">
        <v>0</v>
      </c>
      <c r="CH228" s="22">
        <v>0</v>
      </c>
      <c r="CI228" s="22">
        <v>0</v>
      </c>
      <c r="CJ228" s="22">
        <v>0</v>
      </c>
      <c r="CK228" s="22">
        <v>0</v>
      </c>
      <c r="CL228" s="22">
        <v>0</v>
      </c>
      <c r="CM228" s="22">
        <v>0</v>
      </c>
      <c r="CN228" s="22">
        <v>0</v>
      </c>
      <c r="CO228" s="22">
        <v>0</v>
      </c>
      <c r="CP228" s="22">
        <v>0</v>
      </c>
      <c r="CQ228" s="22">
        <v>0</v>
      </c>
    </row>
    <row r="229" spans="1:95" s="15" customFormat="1" x14ac:dyDescent="0.3">
      <c r="A229" s="32" t="s">
        <v>188</v>
      </c>
      <c r="B229" s="17" t="s">
        <v>109</v>
      </c>
      <c r="C229" s="18" t="str">
        <f>"20,0"</f>
        <v>20,0</v>
      </c>
      <c r="D229" s="18">
        <v>1.32</v>
      </c>
      <c r="E229" s="18">
        <v>0</v>
      </c>
      <c r="F229" s="18">
        <v>0.24</v>
      </c>
      <c r="G229" s="18">
        <v>0</v>
      </c>
      <c r="H229" s="18">
        <v>8.34</v>
      </c>
      <c r="I229" s="18">
        <v>38.676000000000002</v>
      </c>
      <c r="J229" s="18">
        <v>0.04</v>
      </c>
      <c r="K229" s="18">
        <v>0</v>
      </c>
      <c r="L229" s="18">
        <v>0.04</v>
      </c>
      <c r="M229" s="18">
        <v>0</v>
      </c>
      <c r="N229" s="18">
        <v>0.24</v>
      </c>
      <c r="O229" s="18">
        <v>6.44</v>
      </c>
      <c r="P229" s="18">
        <v>1.66</v>
      </c>
      <c r="Q229" s="18">
        <v>0</v>
      </c>
      <c r="R229" s="18">
        <v>0</v>
      </c>
      <c r="S229" s="18">
        <v>0.2</v>
      </c>
      <c r="T229" s="18">
        <v>0.5</v>
      </c>
      <c r="U229" s="18">
        <v>0</v>
      </c>
      <c r="V229" s="18">
        <v>49</v>
      </c>
      <c r="W229" s="18">
        <v>7</v>
      </c>
      <c r="X229" s="18">
        <v>9.4</v>
      </c>
      <c r="Y229" s="18">
        <v>31.6</v>
      </c>
      <c r="Z229" s="18">
        <v>0.78</v>
      </c>
      <c r="AA229" s="18">
        <v>0</v>
      </c>
      <c r="AB229" s="18">
        <v>1</v>
      </c>
      <c r="AC229" s="18">
        <v>0.2</v>
      </c>
      <c r="AD229" s="18">
        <v>0.28000000000000003</v>
      </c>
      <c r="AE229" s="18">
        <v>0.04</v>
      </c>
      <c r="AF229" s="18">
        <v>0.02</v>
      </c>
      <c r="AG229" s="18">
        <v>0.14000000000000001</v>
      </c>
      <c r="AH229" s="18">
        <v>0.4</v>
      </c>
      <c r="AI229" s="18">
        <v>0</v>
      </c>
      <c r="AJ229" s="15">
        <v>0</v>
      </c>
      <c r="AK229" s="15">
        <v>64.400000000000006</v>
      </c>
      <c r="AL229" s="15">
        <v>49.6</v>
      </c>
      <c r="AM229" s="15">
        <v>85.4</v>
      </c>
      <c r="AN229" s="15">
        <v>44.6</v>
      </c>
      <c r="AO229" s="15">
        <v>18.600000000000001</v>
      </c>
      <c r="AP229" s="15">
        <v>39.6</v>
      </c>
      <c r="AQ229" s="15">
        <v>16</v>
      </c>
      <c r="AR229" s="15">
        <v>74.2</v>
      </c>
      <c r="AS229" s="15">
        <v>59.4</v>
      </c>
      <c r="AT229" s="15">
        <v>58.2</v>
      </c>
      <c r="AU229" s="15">
        <v>92.8</v>
      </c>
      <c r="AV229" s="15">
        <v>24.8</v>
      </c>
      <c r="AW229" s="15">
        <v>62</v>
      </c>
      <c r="AX229" s="15">
        <v>305.8</v>
      </c>
      <c r="AY229" s="15">
        <v>0</v>
      </c>
      <c r="AZ229" s="15">
        <v>105.2</v>
      </c>
      <c r="BA229" s="15">
        <v>58.2</v>
      </c>
      <c r="BB229" s="15">
        <v>36</v>
      </c>
      <c r="BC229" s="15">
        <v>26</v>
      </c>
      <c r="BD229" s="15">
        <v>0</v>
      </c>
      <c r="BE229" s="15">
        <v>0</v>
      </c>
      <c r="BF229" s="15">
        <v>0</v>
      </c>
      <c r="BG229" s="15">
        <v>0</v>
      </c>
      <c r="BH229" s="15">
        <v>0</v>
      </c>
      <c r="BI229" s="15">
        <v>0</v>
      </c>
      <c r="BJ229" s="15">
        <v>0</v>
      </c>
      <c r="BK229" s="15">
        <v>0.03</v>
      </c>
      <c r="BL229" s="15">
        <v>0</v>
      </c>
      <c r="BM229" s="15">
        <v>0</v>
      </c>
      <c r="BN229" s="15">
        <v>0</v>
      </c>
      <c r="BO229" s="15">
        <v>0</v>
      </c>
      <c r="BP229" s="15">
        <v>0</v>
      </c>
      <c r="BQ229" s="15">
        <v>0</v>
      </c>
      <c r="BR229" s="15">
        <v>0</v>
      </c>
      <c r="BS229" s="15">
        <v>0.02</v>
      </c>
      <c r="BT229" s="15">
        <v>0</v>
      </c>
      <c r="BU229" s="15">
        <v>0</v>
      </c>
      <c r="BV229" s="15">
        <v>0.1</v>
      </c>
      <c r="BW229" s="15">
        <v>0.02</v>
      </c>
      <c r="BX229" s="15">
        <v>0</v>
      </c>
      <c r="BY229" s="15">
        <v>0</v>
      </c>
      <c r="BZ229" s="15">
        <v>0</v>
      </c>
      <c r="CA229" s="15">
        <v>0</v>
      </c>
      <c r="CB229" s="15">
        <v>9.4</v>
      </c>
      <c r="CC229" s="19"/>
      <c r="CD229" s="19"/>
      <c r="CE229" s="15">
        <v>0.17</v>
      </c>
      <c r="CG229" s="15">
        <v>0</v>
      </c>
      <c r="CH229" s="15">
        <v>0</v>
      </c>
      <c r="CI229" s="15">
        <v>0</v>
      </c>
      <c r="CJ229" s="15">
        <v>0</v>
      </c>
      <c r="CK229" s="15">
        <v>0</v>
      </c>
      <c r="CL229" s="15">
        <v>0</v>
      </c>
      <c r="CM229" s="15">
        <v>0</v>
      </c>
      <c r="CN229" s="15">
        <v>0</v>
      </c>
      <c r="CO229" s="15">
        <v>0</v>
      </c>
      <c r="CP229" s="15">
        <v>0</v>
      </c>
      <c r="CQ229" s="15">
        <v>0</v>
      </c>
    </row>
    <row r="230" spans="1:95" s="26" customFormat="1" x14ac:dyDescent="0.3">
      <c r="A230" s="33"/>
      <c r="B230" s="24" t="s">
        <v>110</v>
      </c>
      <c r="C230" s="25"/>
      <c r="D230" s="25">
        <v>16.34</v>
      </c>
      <c r="E230" s="25">
        <v>7.09</v>
      </c>
      <c r="F230" s="25">
        <v>19</v>
      </c>
      <c r="G230" s="25">
        <v>0</v>
      </c>
      <c r="H230" s="25">
        <v>89.89</v>
      </c>
      <c r="I230" s="25">
        <v>589.46</v>
      </c>
      <c r="J230" s="25">
        <v>6.49</v>
      </c>
      <c r="K230" s="25">
        <v>5.35</v>
      </c>
      <c r="L230" s="25">
        <v>6.49</v>
      </c>
      <c r="M230" s="25">
        <v>0</v>
      </c>
      <c r="N230" s="25">
        <v>10.57</v>
      </c>
      <c r="O230" s="25">
        <v>71.989999999999995</v>
      </c>
      <c r="P230" s="25">
        <v>7.33</v>
      </c>
      <c r="Q230" s="25">
        <v>0</v>
      </c>
      <c r="R230" s="25">
        <v>0</v>
      </c>
      <c r="S230" s="25">
        <v>1.03</v>
      </c>
      <c r="T230" s="25">
        <v>5.87</v>
      </c>
      <c r="U230" s="25">
        <v>504.15</v>
      </c>
      <c r="V230" s="25">
        <v>1455.23</v>
      </c>
      <c r="W230" s="25">
        <v>103.09</v>
      </c>
      <c r="X230" s="25">
        <v>91.18</v>
      </c>
      <c r="Y230" s="25">
        <v>284.52</v>
      </c>
      <c r="Z230" s="25">
        <v>4.3499999999999996</v>
      </c>
      <c r="AA230" s="25">
        <v>153.06</v>
      </c>
      <c r="AB230" s="25">
        <v>882.88</v>
      </c>
      <c r="AC230" s="25">
        <v>225.99</v>
      </c>
      <c r="AD230" s="25">
        <v>6.86</v>
      </c>
      <c r="AE230" s="25">
        <v>0.54</v>
      </c>
      <c r="AF230" s="25">
        <v>0.54</v>
      </c>
      <c r="AG230" s="25">
        <v>6.46</v>
      </c>
      <c r="AH230" s="25">
        <v>5.95</v>
      </c>
      <c r="AI230" s="25">
        <v>26.02</v>
      </c>
      <c r="AJ230" s="26">
        <v>0</v>
      </c>
      <c r="AK230" s="26">
        <v>150.13999999999999</v>
      </c>
      <c r="AL230" s="26">
        <v>164.32</v>
      </c>
      <c r="AM230" s="26">
        <v>233.22</v>
      </c>
      <c r="AN230" s="26">
        <v>205.79</v>
      </c>
      <c r="AO230" s="26">
        <v>50.92</v>
      </c>
      <c r="AP230" s="26">
        <v>148.32</v>
      </c>
      <c r="AQ230" s="26">
        <v>63.24</v>
      </c>
      <c r="AR230" s="26">
        <v>185.85</v>
      </c>
      <c r="AS230" s="26">
        <v>196.78</v>
      </c>
      <c r="AT230" s="26">
        <v>398.73</v>
      </c>
      <c r="AU230" s="26">
        <v>384.28</v>
      </c>
      <c r="AV230" s="26">
        <v>64.13</v>
      </c>
      <c r="AW230" s="26">
        <v>165.95</v>
      </c>
      <c r="AX230" s="26">
        <v>931.01</v>
      </c>
      <c r="AY230" s="26">
        <v>0</v>
      </c>
      <c r="AZ230" s="26">
        <v>209.72</v>
      </c>
      <c r="BA230" s="26">
        <v>152.47999999999999</v>
      </c>
      <c r="BB230" s="26">
        <v>122.2</v>
      </c>
      <c r="BC230" s="26">
        <v>62.8</v>
      </c>
      <c r="BD230" s="26">
        <v>0.22</v>
      </c>
      <c r="BE230" s="26">
        <v>0.05</v>
      </c>
      <c r="BF230" s="26">
        <v>0.04</v>
      </c>
      <c r="BG230" s="26">
        <v>0.11</v>
      </c>
      <c r="BH230" s="26">
        <v>0.14000000000000001</v>
      </c>
      <c r="BI230" s="26">
        <v>0.45</v>
      </c>
      <c r="BJ230" s="26">
        <v>0</v>
      </c>
      <c r="BK230" s="26">
        <v>2.02</v>
      </c>
      <c r="BL230" s="26">
        <v>0</v>
      </c>
      <c r="BM230" s="26">
        <v>0.76</v>
      </c>
      <c r="BN230" s="26">
        <v>0.03</v>
      </c>
      <c r="BO230" s="26">
        <v>0.05</v>
      </c>
      <c r="BP230" s="26">
        <v>0</v>
      </c>
      <c r="BQ230" s="26">
        <v>0</v>
      </c>
      <c r="BR230" s="26">
        <v>0.18</v>
      </c>
      <c r="BS230" s="26">
        <v>3.33</v>
      </c>
      <c r="BT230" s="26">
        <v>0</v>
      </c>
      <c r="BU230" s="26">
        <v>0</v>
      </c>
      <c r="BV230" s="26">
        <v>4.9400000000000004</v>
      </c>
      <c r="BW230" s="26">
        <v>0.02</v>
      </c>
      <c r="BX230" s="26">
        <v>0</v>
      </c>
      <c r="BY230" s="26">
        <v>0</v>
      </c>
      <c r="BZ230" s="26">
        <v>0</v>
      </c>
      <c r="CA230" s="26">
        <v>0</v>
      </c>
      <c r="CB230" s="26">
        <v>628.79999999999995</v>
      </c>
      <c r="CC230" s="13"/>
      <c r="CD230" s="13" t="e">
        <f>$I$230/$I$236*100</f>
        <v>#DIV/0!</v>
      </c>
      <c r="CE230" s="26">
        <v>300.20999999999998</v>
      </c>
      <c r="CG230" s="26">
        <v>0</v>
      </c>
      <c r="CH230" s="26">
        <v>0</v>
      </c>
      <c r="CI230" s="26">
        <v>0</v>
      </c>
      <c r="CJ230" s="26">
        <v>0</v>
      </c>
      <c r="CK230" s="26">
        <v>0</v>
      </c>
      <c r="CL230" s="26">
        <v>0</v>
      </c>
      <c r="CM230" s="26">
        <v>0</v>
      </c>
      <c r="CN230" s="26">
        <v>0</v>
      </c>
      <c r="CO230" s="26">
        <v>0</v>
      </c>
      <c r="CP230" s="26">
        <v>0</v>
      </c>
      <c r="CQ230" s="26">
        <v>0.9</v>
      </c>
    </row>
    <row r="231" spans="1:95" x14ac:dyDescent="0.3">
      <c r="B231" s="16" t="s">
        <v>111</v>
      </c>
    </row>
    <row r="232" spans="1:95" s="22" customFormat="1" x14ac:dyDescent="0.3">
      <c r="A232" s="31" t="s">
        <v>237</v>
      </c>
      <c r="B232" s="20" t="s">
        <v>161</v>
      </c>
      <c r="C232" s="21" t="str">
        <f>"70,0"</f>
        <v>70,0</v>
      </c>
      <c r="D232" s="21">
        <v>3.82</v>
      </c>
      <c r="E232" s="21">
        <v>0.7</v>
      </c>
      <c r="F232" s="21">
        <v>3.29</v>
      </c>
      <c r="G232" s="21">
        <v>0</v>
      </c>
      <c r="H232" s="21">
        <v>40.61</v>
      </c>
      <c r="I232" s="21">
        <v>202.80377326999999</v>
      </c>
      <c r="J232" s="21">
        <v>1.89</v>
      </c>
      <c r="K232" s="21">
        <v>0.26</v>
      </c>
      <c r="L232" s="21">
        <v>1.89</v>
      </c>
      <c r="M232" s="21">
        <v>0</v>
      </c>
      <c r="N232" s="21">
        <v>20.83</v>
      </c>
      <c r="O232" s="21">
        <v>18.54</v>
      </c>
      <c r="P232" s="21">
        <v>1.24</v>
      </c>
      <c r="Q232" s="21">
        <v>0</v>
      </c>
      <c r="R232" s="21">
        <v>0</v>
      </c>
      <c r="S232" s="21">
        <v>0.09</v>
      </c>
      <c r="T232" s="21">
        <v>0.69</v>
      </c>
      <c r="U232" s="21">
        <v>145.66999999999999</v>
      </c>
      <c r="V232" s="21">
        <v>74</v>
      </c>
      <c r="W232" s="21">
        <v>12.35</v>
      </c>
      <c r="X232" s="21">
        <v>6.63</v>
      </c>
      <c r="Y232" s="21">
        <v>33.17</v>
      </c>
      <c r="Z232" s="21">
        <v>0.79</v>
      </c>
      <c r="AA232" s="21">
        <v>17.690000000000001</v>
      </c>
      <c r="AB232" s="21">
        <v>11.56</v>
      </c>
      <c r="AC232" s="21">
        <v>31.89</v>
      </c>
      <c r="AD232" s="21">
        <v>0.63</v>
      </c>
      <c r="AE232" s="21">
        <v>0.04</v>
      </c>
      <c r="AF232" s="21">
        <v>0.03</v>
      </c>
      <c r="AG232" s="21">
        <v>0.32</v>
      </c>
      <c r="AH232" s="21">
        <v>1.1299999999999999</v>
      </c>
      <c r="AI232" s="21">
        <v>0.06</v>
      </c>
      <c r="AJ232" s="22">
        <v>0</v>
      </c>
      <c r="AK232" s="22">
        <v>166.2</v>
      </c>
      <c r="AL232" s="22">
        <v>147.21</v>
      </c>
      <c r="AM232" s="22">
        <v>274.33999999999997</v>
      </c>
      <c r="AN232" s="22">
        <v>109.47</v>
      </c>
      <c r="AO232" s="22">
        <v>61.38</v>
      </c>
      <c r="AP232" s="22">
        <v>114.35</v>
      </c>
      <c r="AQ232" s="22">
        <v>37.6</v>
      </c>
      <c r="AR232" s="22">
        <v>169.31</v>
      </c>
      <c r="AS232" s="22">
        <v>123.7</v>
      </c>
      <c r="AT232" s="22">
        <v>146.52000000000001</v>
      </c>
      <c r="AU232" s="22">
        <v>148.85</v>
      </c>
      <c r="AV232" s="22">
        <v>71.41</v>
      </c>
      <c r="AW232" s="22">
        <v>116.72</v>
      </c>
      <c r="AX232" s="22">
        <v>946.1</v>
      </c>
      <c r="AY232" s="22">
        <v>0.59</v>
      </c>
      <c r="AZ232" s="22">
        <v>291.16000000000003</v>
      </c>
      <c r="BA232" s="22">
        <v>181.2</v>
      </c>
      <c r="BB232" s="22">
        <v>91.37</v>
      </c>
      <c r="BC232" s="22">
        <v>68.959999999999994</v>
      </c>
      <c r="BD232" s="22">
        <v>0.1</v>
      </c>
      <c r="BE232" s="22">
        <v>0.02</v>
      </c>
      <c r="BF232" s="22">
        <v>0.02</v>
      </c>
      <c r="BG232" s="22">
        <v>0.05</v>
      </c>
      <c r="BH232" s="22">
        <v>7.0000000000000007E-2</v>
      </c>
      <c r="BI232" s="22">
        <v>0.21</v>
      </c>
      <c r="BJ232" s="22">
        <v>0</v>
      </c>
      <c r="BK232" s="22">
        <v>0.72</v>
      </c>
      <c r="BL232" s="22">
        <v>0</v>
      </c>
      <c r="BM232" s="22">
        <v>0.22</v>
      </c>
      <c r="BN232" s="22">
        <v>0</v>
      </c>
      <c r="BO232" s="22">
        <v>0</v>
      </c>
      <c r="BP232" s="22">
        <v>0</v>
      </c>
      <c r="BQ232" s="22">
        <v>0</v>
      </c>
      <c r="BR232" s="22">
        <v>0.08</v>
      </c>
      <c r="BS232" s="22">
        <v>0.7</v>
      </c>
      <c r="BT232" s="22">
        <v>0</v>
      </c>
      <c r="BU232" s="22">
        <v>0</v>
      </c>
      <c r="BV232" s="22">
        <v>0.34</v>
      </c>
      <c r="BW232" s="22">
        <v>0.01</v>
      </c>
      <c r="BX232" s="22">
        <v>0</v>
      </c>
      <c r="BY232" s="22">
        <v>0</v>
      </c>
      <c r="BZ232" s="22">
        <v>0</v>
      </c>
      <c r="CA232" s="22">
        <v>0</v>
      </c>
      <c r="CB232" s="22">
        <v>26.01</v>
      </c>
      <c r="CC232" s="23"/>
      <c r="CD232" s="23"/>
      <c r="CE232" s="22">
        <v>19.62</v>
      </c>
      <c r="CG232" s="22">
        <v>0</v>
      </c>
      <c r="CH232" s="22">
        <v>0</v>
      </c>
      <c r="CI232" s="22">
        <v>0</v>
      </c>
      <c r="CJ232" s="22">
        <v>0</v>
      </c>
      <c r="CK232" s="22">
        <v>0</v>
      </c>
      <c r="CL232" s="22">
        <v>0</v>
      </c>
      <c r="CM232" s="22">
        <v>0</v>
      </c>
      <c r="CN232" s="22">
        <v>0</v>
      </c>
      <c r="CO232" s="22">
        <v>0</v>
      </c>
      <c r="CP232" s="22">
        <v>2.0299999999999998</v>
      </c>
      <c r="CQ232" s="22">
        <v>0.35</v>
      </c>
    </row>
    <row r="233" spans="1:95" s="15" customFormat="1" x14ac:dyDescent="0.3">
      <c r="A233" s="32" t="str">
        <f>"27/10"</f>
        <v>27/10</v>
      </c>
      <c r="B233" s="17" t="s">
        <v>124</v>
      </c>
      <c r="C233" s="18" t="str">
        <f>"180,0"</f>
        <v>180,0</v>
      </c>
      <c r="D233" s="18">
        <v>7.0000000000000007E-2</v>
      </c>
      <c r="E233" s="18">
        <v>0</v>
      </c>
      <c r="F233" s="18">
        <v>0.02</v>
      </c>
      <c r="G233" s="18">
        <v>0.02</v>
      </c>
      <c r="H233" s="18">
        <v>0.05</v>
      </c>
      <c r="I233" s="18">
        <v>0.57304080000000002</v>
      </c>
      <c r="J233" s="18">
        <v>0</v>
      </c>
      <c r="K233" s="18">
        <v>0</v>
      </c>
      <c r="L233" s="18">
        <v>0</v>
      </c>
      <c r="M233" s="18">
        <v>0</v>
      </c>
      <c r="N233" s="18">
        <v>0.01</v>
      </c>
      <c r="O233" s="18">
        <v>0</v>
      </c>
      <c r="P233" s="18">
        <v>0.04</v>
      </c>
      <c r="Q233" s="18">
        <v>0</v>
      </c>
      <c r="R233" s="18">
        <v>0</v>
      </c>
      <c r="S233" s="18">
        <v>0</v>
      </c>
      <c r="T233" s="18">
        <v>0.02</v>
      </c>
      <c r="U233" s="18">
        <v>0</v>
      </c>
      <c r="V233" s="18">
        <v>0</v>
      </c>
      <c r="W233" s="18">
        <v>0</v>
      </c>
      <c r="X233" s="18">
        <v>0</v>
      </c>
      <c r="Y233" s="18">
        <v>0</v>
      </c>
      <c r="Z233" s="18">
        <v>0</v>
      </c>
      <c r="AA233" s="18">
        <v>0</v>
      </c>
      <c r="AB233" s="18">
        <v>0</v>
      </c>
      <c r="AC233" s="18">
        <v>0</v>
      </c>
      <c r="AD233" s="18">
        <v>0</v>
      </c>
      <c r="AE233" s="18">
        <v>0</v>
      </c>
      <c r="AF233" s="18">
        <v>0</v>
      </c>
      <c r="AG233" s="18">
        <v>0</v>
      </c>
      <c r="AH233" s="18">
        <v>0</v>
      </c>
      <c r="AI233" s="18">
        <v>0</v>
      </c>
      <c r="AJ233" s="15">
        <v>0</v>
      </c>
      <c r="AK233" s="15">
        <v>0</v>
      </c>
      <c r="AL233" s="15">
        <v>0</v>
      </c>
      <c r="AM233" s="15">
        <v>0</v>
      </c>
      <c r="AN233" s="15">
        <v>0</v>
      </c>
      <c r="AO233" s="15">
        <v>0</v>
      </c>
      <c r="AP233" s="15">
        <v>0</v>
      </c>
      <c r="AQ233" s="15">
        <v>0</v>
      </c>
      <c r="AR233" s="15">
        <v>0</v>
      </c>
      <c r="AS233" s="15">
        <v>0</v>
      </c>
      <c r="AT233" s="15">
        <v>0</v>
      </c>
      <c r="AU233" s="15">
        <v>0</v>
      </c>
      <c r="AV233" s="15">
        <v>0</v>
      </c>
      <c r="AW233" s="15">
        <v>0</v>
      </c>
      <c r="AX233" s="15">
        <v>0</v>
      </c>
      <c r="AY233" s="15">
        <v>0</v>
      </c>
      <c r="AZ233" s="15">
        <v>0</v>
      </c>
      <c r="BA233" s="15">
        <v>0</v>
      </c>
      <c r="BB233" s="15">
        <v>0</v>
      </c>
      <c r="BC233" s="15">
        <v>0</v>
      </c>
      <c r="BD233" s="15">
        <v>0</v>
      </c>
      <c r="BE233" s="15">
        <v>0</v>
      </c>
      <c r="BF233" s="15">
        <v>0</v>
      </c>
      <c r="BG233" s="15">
        <v>0</v>
      </c>
      <c r="BH233" s="15">
        <v>0</v>
      </c>
      <c r="BI233" s="15">
        <v>0</v>
      </c>
      <c r="BJ233" s="15">
        <v>0</v>
      </c>
      <c r="BK233" s="15">
        <v>0</v>
      </c>
      <c r="BL233" s="15">
        <v>0</v>
      </c>
      <c r="BM233" s="15">
        <v>0</v>
      </c>
      <c r="BN233" s="15">
        <v>0</v>
      </c>
      <c r="BO233" s="15">
        <v>0</v>
      </c>
      <c r="BP233" s="15">
        <v>0</v>
      </c>
      <c r="BQ233" s="15">
        <v>0</v>
      </c>
      <c r="BR233" s="15">
        <v>0</v>
      </c>
      <c r="BS233" s="15">
        <v>0</v>
      </c>
      <c r="BT233" s="15">
        <v>0</v>
      </c>
      <c r="BU233" s="15">
        <v>0</v>
      </c>
      <c r="BV233" s="15">
        <v>0</v>
      </c>
      <c r="BW233" s="15">
        <v>0</v>
      </c>
      <c r="BX233" s="15">
        <v>0</v>
      </c>
      <c r="BY233" s="15">
        <v>0</v>
      </c>
      <c r="BZ233" s="15">
        <v>0</v>
      </c>
      <c r="CA233" s="15">
        <v>0</v>
      </c>
      <c r="CB233" s="15">
        <v>180.03</v>
      </c>
      <c r="CC233" s="19"/>
      <c r="CD233" s="19"/>
      <c r="CE233" s="15">
        <v>0</v>
      </c>
      <c r="CG233" s="15">
        <v>4.0199999999999996</v>
      </c>
      <c r="CH233" s="15">
        <v>4.0199999999999996</v>
      </c>
      <c r="CI233" s="15">
        <v>4.0199999999999996</v>
      </c>
      <c r="CJ233" s="15">
        <v>412.96</v>
      </c>
      <c r="CK233" s="15">
        <v>172.28</v>
      </c>
      <c r="CL233" s="15">
        <v>292.62</v>
      </c>
      <c r="CM233" s="15">
        <v>43.69</v>
      </c>
      <c r="CN233" s="15">
        <v>25.66</v>
      </c>
      <c r="CO233" s="15">
        <v>34.67</v>
      </c>
      <c r="CP233" s="15">
        <v>0</v>
      </c>
      <c r="CQ233" s="15">
        <v>0</v>
      </c>
    </row>
    <row r="234" spans="1:95" s="26" customFormat="1" x14ac:dyDescent="0.3">
      <c r="A234" s="33"/>
      <c r="B234" s="24" t="s">
        <v>114</v>
      </c>
      <c r="C234" s="25"/>
      <c r="D234" s="25">
        <v>3.89</v>
      </c>
      <c r="E234" s="25">
        <v>0.7</v>
      </c>
      <c r="F234" s="25">
        <v>3.31</v>
      </c>
      <c r="G234" s="25">
        <v>0.02</v>
      </c>
      <c r="H234" s="25">
        <v>40.659999999999997</v>
      </c>
      <c r="I234" s="25">
        <v>203.38</v>
      </c>
      <c r="J234" s="25">
        <v>1.89</v>
      </c>
      <c r="K234" s="25">
        <v>0.26</v>
      </c>
      <c r="L234" s="25">
        <v>1.89</v>
      </c>
      <c r="M234" s="25">
        <v>0</v>
      </c>
      <c r="N234" s="25">
        <v>20.84</v>
      </c>
      <c r="O234" s="25">
        <v>18.54</v>
      </c>
      <c r="P234" s="25">
        <v>1.28</v>
      </c>
      <c r="Q234" s="25">
        <v>0</v>
      </c>
      <c r="R234" s="25">
        <v>0</v>
      </c>
      <c r="S234" s="25">
        <v>0.09</v>
      </c>
      <c r="T234" s="25">
        <v>0.71</v>
      </c>
      <c r="U234" s="25">
        <v>145.66999999999999</v>
      </c>
      <c r="V234" s="25">
        <v>74</v>
      </c>
      <c r="W234" s="25">
        <v>12.35</v>
      </c>
      <c r="X234" s="25">
        <v>6.63</v>
      </c>
      <c r="Y234" s="25">
        <v>33.17</v>
      </c>
      <c r="Z234" s="25">
        <v>0.79</v>
      </c>
      <c r="AA234" s="25">
        <v>17.690000000000001</v>
      </c>
      <c r="AB234" s="25">
        <v>11.56</v>
      </c>
      <c r="AC234" s="25">
        <v>31.89</v>
      </c>
      <c r="AD234" s="25">
        <v>0.63</v>
      </c>
      <c r="AE234" s="25">
        <v>0.04</v>
      </c>
      <c r="AF234" s="25">
        <v>0.03</v>
      </c>
      <c r="AG234" s="25">
        <v>0.32</v>
      </c>
      <c r="AH234" s="25">
        <v>1.1299999999999999</v>
      </c>
      <c r="AI234" s="25">
        <v>0.06</v>
      </c>
      <c r="AJ234" s="26">
        <v>0</v>
      </c>
      <c r="AK234" s="26">
        <v>166.2</v>
      </c>
      <c r="AL234" s="26">
        <v>147.21</v>
      </c>
      <c r="AM234" s="26">
        <v>274.33999999999997</v>
      </c>
      <c r="AN234" s="26">
        <v>109.47</v>
      </c>
      <c r="AO234" s="26">
        <v>61.38</v>
      </c>
      <c r="AP234" s="26">
        <v>114.35</v>
      </c>
      <c r="AQ234" s="26">
        <v>37.6</v>
      </c>
      <c r="AR234" s="26">
        <v>169.31</v>
      </c>
      <c r="AS234" s="26">
        <v>123.7</v>
      </c>
      <c r="AT234" s="26">
        <v>146.52000000000001</v>
      </c>
      <c r="AU234" s="26">
        <v>148.85</v>
      </c>
      <c r="AV234" s="26">
        <v>71.41</v>
      </c>
      <c r="AW234" s="26">
        <v>116.72</v>
      </c>
      <c r="AX234" s="26">
        <v>946.1</v>
      </c>
      <c r="AY234" s="26">
        <v>0.59</v>
      </c>
      <c r="AZ234" s="26">
        <v>291.16000000000003</v>
      </c>
      <c r="BA234" s="26">
        <v>181.2</v>
      </c>
      <c r="BB234" s="26">
        <v>91.37</v>
      </c>
      <c r="BC234" s="26">
        <v>68.959999999999994</v>
      </c>
      <c r="BD234" s="26">
        <v>0.1</v>
      </c>
      <c r="BE234" s="26">
        <v>0.02</v>
      </c>
      <c r="BF234" s="26">
        <v>0.02</v>
      </c>
      <c r="BG234" s="26">
        <v>0.05</v>
      </c>
      <c r="BH234" s="26">
        <v>7.0000000000000007E-2</v>
      </c>
      <c r="BI234" s="26">
        <v>0.21</v>
      </c>
      <c r="BJ234" s="26">
        <v>0</v>
      </c>
      <c r="BK234" s="26">
        <v>0.72</v>
      </c>
      <c r="BL234" s="26">
        <v>0</v>
      </c>
      <c r="BM234" s="26">
        <v>0.22</v>
      </c>
      <c r="BN234" s="26">
        <v>0</v>
      </c>
      <c r="BO234" s="26">
        <v>0</v>
      </c>
      <c r="BP234" s="26">
        <v>0</v>
      </c>
      <c r="BQ234" s="26">
        <v>0</v>
      </c>
      <c r="BR234" s="26">
        <v>0.08</v>
      </c>
      <c r="BS234" s="26">
        <v>0.7</v>
      </c>
      <c r="BT234" s="26">
        <v>0</v>
      </c>
      <c r="BU234" s="26">
        <v>0</v>
      </c>
      <c r="BV234" s="26">
        <v>0.34</v>
      </c>
      <c r="BW234" s="26">
        <v>0.01</v>
      </c>
      <c r="BX234" s="26">
        <v>0</v>
      </c>
      <c r="BY234" s="26">
        <v>0</v>
      </c>
      <c r="BZ234" s="26">
        <v>0</v>
      </c>
      <c r="CA234" s="26">
        <v>0</v>
      </c>
      <c r="CB234" s="26">
        <v>206.04</v>
      </c>
      <c r="CC234" s="13"/>
      <c r="CD234" s="13" t="e">
        <f>$I$234/$I$236*100</f>
        <v>#DIV/0!</v>
      </c>
      <c r="CE234" s="26">
        <v>19.62</v>
      </c>
      <c r="CG234" s="26">
        <v>4.0199999999999996</v>
      </c>
      <c r="CH234" s="26">
        <v>4.0199999999999996</v>
      </c>
      <c r="CI234" s="26">
        <v>4.0199999999999996</v>
      </c>
      <c r="CJ234" s="26">
        <v>412.96</v>
      </c>
      <c r="CK234" s="26">
        <v>172.28</v>
      </c>
      <c r="CL234" s="26">
        <v>292.62</v>
      </c>
      <c r="CM234" s="26">
        <v>43.69</v>
      </c>
      <c r="CN234" s="26">
        <v>25.66</v>
      </c>
      <c r="CO234" s="26">
        <v>34.67</v>
      </c>
      <c r="CP234" s="26">
        <v>2.0299999999999998</v>
      </c>
      <c r="CQ234" s="26">
        <v>0.35</v>
      </c>
    </row>
    <row r="235" spans="1:95" s="26" customFormat="1" x14ac:dyDescent="0.3">
      <c r="A235" s="33"/>
      <c r="B235" s="24" t="s">
        <v>115</v>
      </c>
      <c r="C235" s="25"/>
      <c r="D235" s="25">
        <v>37.96</v>
      </c>
      <c r="E235" s="25">
        <v>19.8</v>
      </c>
      <c r="F235" s="25">
        <v>37.35</v>
      </c>
      <c r="G235" s="25">
        <v>0.02</v>
      </c>
      <c r="H235" s="25">
        <v>196.01</v>
      </c>
      <c r="I235" s="25">
        <v>1258.48</v>
      </c>
      <c r="J235" s="25">
        <v>17.5</v>
      </c>
      <c r="K235" s="25">
        <v>5.73</v>
      </c>
      <c r="L235" s="25">
        <v>16.600000000000001</v>
      </c>
      <c r="M235" s="25">
        <v>0</v>
      </c>
      <c r="N235" s="25">
        <v>59.12</v>
      </c>
      <c r="O235" s="25">
        <v>125.57</v>
      </c>
      <c r="P235" s="25">
        <v>11.32</v>
      </c>
      <c r="Q235" s="25">
        <v>0</v>
      </c>
      <c r="R235" s="25">
        <v>0</v>
      </c>
      <c r="S235" s="25">
        <v>2.78</v>
      </c>
      <c r="T235" s="25">
        <v>10.79</v>
      </c>
      <c r="U235" s="25">
        <v>1059.2</v>
      </c>
      <c r="V235" s="25">
        <v>2062.7600000000002</v>
      </c>
      <c r="W235" s="25">
        <v>561.24</v>
      </c>
      <c r="X235" s="25">
        <v>180.7</v>
      </c>
      <c r="Y235" s="25">
        <v>719.86</v>
      </c>
      <c r="Z235" s="25">
        <v>7.17</v>
      </c>
      <c r="AA235" s="25">
        <v>260.64</v>
      </c>
      <c r="AB235" s="25">
        <v>949.59</v>
      </c>
      <c r="AC235" s="25">
        <v>365.17</v>
      </c>
      <c r="AD235" s="25">
        <v>8.09</v>
      </c>
      <c r="AE235" s="25">
        <v>0.8</v>
      </c>
      <c r="AF235" s="25">
        <v>1.03</v>
      </c>
      <c r="AG235" s="25">
        <v>8.1</v>
      </c>
      <c r="AH235" s="25">
        <v>12.82</v>
      </c>
      <c r="AI235" s="25">
        <v>27.71</v>
      </c>
      <c r="AJ235" s="26">
        <v>0</v>
      </c>
      <c r="AK235" s="26">
        <v>939.82</v>
      </c>
      <c r="AL235" s="26">
        <v>852.21</v>
      </c>
      <c r="AM235" s="26">
        <v>1548</v>
      </c>
      <c r="AN235" s="26">
        <v>949.15</v>
      </c>
      <c r="AO235" s="26">
        <v>358.65</v>
      </c>
      <c r="AP235" s="26">
        <v>679.6</v>
      </c>
      <c r="AQ235" s="26">
        <v>290.06</v>
      </c>
      <c r="AR235" s="26">
        <v>869.98</v>
      </c>
      <c r="AS235" s="26">
        <v>802.25</v>
      </c>
      <c r="AT235" s="26">
        <v>953.99</v>
      </c>
      <c r="AU235" s="26">
        <v>1225.79</v>
      </c>
      <c r="AV235" s="26">
        <v>432.49</v>
      </c>
      <c r="AW235" s="26">
        <v>525.5</v>
      </c>
      <c r="AX235" s="26">
        <v>3856.51</v>
      </c>
      <c r="AY235" s="26">
        <v>0.59</v>
      </c>
      <c r="AZ235" s="26">
        <v>1482.83</v>
      </c>
      <c r="BA235" s="26">
        <v>912.43</v>
      </c>
      <c r="BB235" s="26">
        <v>709.12</v>
      </c>
      <c r="BC235" s="26">
        <v>254.65</v>
      </c>
      <c r="BD235" s="26">
        <v>0.6</v>
      </c>
      <c r="BE235" s="26">
        <v>0.19</v>
      </c>
      <c r="BF235" s="26">
        <v>0.18</v>
      </c>
      <c r="BG235" s="26">
        <v>0.44</v>
      </c>
      <c r="BH235" s="26">
        <v>0.54</v>
      </c>
      <c r="BI235" s="26">
        <v>1.85</v>
      </c>
      <c r="BJ235" s="26">
        <v>7.0000000000000007E-2</v>
      </c>
      <c r="BK235" s="26">
        <v>5.3</v>
      </c>
      <c r="BL235" s="26">
        <v>0.03</v>
      </c>
      <c r="BM235" s="26">
        <v>1.83</v>
      </c>
      <c r="BN235" s="26">
        <v>0.08</v>
      </c>
      <c r="BO235" s="26">
        <v>0.05</v>
      </c>
      <c r="BP235" s="26">
        <v>0</v>
      </c>
      <c r="BQ235" s="26">
        <v>0.04</v>
      </c>
      <c r="BR235" s="26">
        <v>0.55000000000000004</v>
      </c>
      <c r="BS235" s="26">
        <v>6.52</v>
      </c>
      <c r="BT235" s="26">
        <v>0.01</v>
      </c>
      <c r="BU235" s="26">
        <v>0</v>
      </c>
      <c r="BV235" s="26">
        <v>5.76</v>
      </c>
      <c r="BW235" s="26">
        <v>7.0000000000000007E-2</v>
      </c>
      <c r="BX235" s="26">
        <v>0.08</v>
      </c>
      <c r="BY235" s="26">
        <v>0</v>
      </c>
      <c r="BZ235" s="26">
        <v>0</v>
      </c>
      <c r="CA235" s="26">
        <v>0</v>
      </c>
      <c r="CB235" s="26">
        <v>1269.27</v>
      </c>
      <c r="CC235" s="13"/>
      <c r="CD235" s="13"/>
      <c r="CE235" s="26">
        <v>418.9</v>
      </c>
      <c r="CG235" s="26">
        <v>15.27</v>
      </c>
      <c r="CH235" s="26">
        <v>15.27</v>
      </c>
      <c r="CI235" s="26">
        <v>15.27</v>
      </c>
      <c r="CJ235" s="26">
        <v>4462.96</v>
      </c>
      <c r="CK235" s="26">
        <v>2759.78</v>
      </c>
      <c r="CL235" s="26">
        <v>3611.37</v>
      </c>
      <c r="CM235" s="26">
        <v>46.19</v>
      </c>
      <c r="CN235" s="26">
        <v>28.16</v>
      </c>
      <c r="CO235" s="26">
        <v>37.17</v>
      </c>
      <c r="CP235" s="26">
        <v>15.53</v>
      </c>
      <c r="CQ235" s="26">
        <v>1.95</v>
      </c>
    </row>
    <row r="236" spans="1:95" x14ac:dyDescent="0.3">
      <c r="C236" s="49" t="s">
        <v>253</v>
      </c>
      <c r="D236" s="48"/>
      <c r="E236" s="48"/>
      <c r="F236" s="48"/>
      <c r="G236" s="48"/>
      <c r="H236" s="48"/>
      <c r="I236" s="48"/>
    </row>
    <row r="237" spans="1:95" x14ac:dyDescent="0.3">
      <c r="C237" s="48"/>
      <c r="D237" s="48"/>
      <c r="E237" s="48"/>
      <c r="F237" s="48"/>
      <c r="G237" s="48"/>
      <c r="H237" s="48"/>
      <c r="I237" s="48"/>
    </row>
    <row r="238" spans="1:95" x14ac:dyDescent="0.3">
      <c r="C238" s="48"/>
      <c r="D238" s="48"/>
      <c r="E238" s="48"/>
      <c r="F238" s="48"/>
      <c r="G238" s="48"/>
      <c r="H238" s="48"/>
      <c r="I238" s="48"/>
    </row>
    <row r="240" spans="1:95" x14ac:dyDescent="0.3">
      <c r="A240" s="37" t="s">
        <v>93</v>
      </c>
      <c r="B240" s="36" t="s">
        <v>94</v>
      </c>
      <c r="C240" s="36" t="s">
        <v>73</v>
      </c>
      <c r="D240" s="39" t="s">
        <v>0</v>
      </c>
      <c r="E240" s="40"/>
      <c r="F240" s="39" t="s">
        <v>1</v>
      </c>
      <c r="G240" s="40"/>
      <c r="H240" s="36" t="s">
        <v>74</v>
      </c>
      <c r="I240" s="36" t="s">
        <v>95</v>
      </c>
    </row>
    <row r="241" spans="1:95" x14ac:dyDescent="0.3">
      <c r="A241" s="38"/>
      <c r="B241" s="36"/>
      <c r="C241" s="36"/>
      <c r="D241" s="41"/>
      <c r="E241" s="42"/>
      <c r="F241" s="41"/>
      <c r="G241" s="42"/>
      <c r="H241" s="36"/>
      <c r="I241" s="36"/>
    </row>
    <row r="242" spans="1:95" x14ac:dyDescent="0.3">
      <c r="B242" s="16" t="s">
        <v>98</v>
      </c>
    </row>
    <row r="243" spans="1:95" s="22" customFormat="1" x14ac:dyDescent="0.3">
      <c r="A243" s="31" t="s">
        <v>176</v>
      </c>
      <c r="B243" s="20" t="s">
        <v>162</v>
      </c>
      <c r="C243" s="21" t="str">
        <f>"35,0"</f>
        <v>35,0</v>
      </c>
      <c r="D243" s="21">
        <v>2.77</v>
      </c>
      <c r="E243" s="21">
        <v>0</v>
      </c>
      <c r="F243" s="21">
        <v>0.35</v>
      </c>
      <c r="G243" s="21">
        <v>0</v>
      </c>
      <c r="H243" s="21">
        <v>18.059999999999999</v>
      </c>
      <c r="I243" s="21">
        <v>85.924999999999997</v>
      </c>
      <c r="J243" s="21">
        <v>7.0000000000000007E-2</v>
      </c>
      <c r="K243" s="21">
        <v>0</v>
      </c>
      <c r="L243" s="21">
        <v>7.0000000000000007E-2</v>
      </c>
      <c r="M243" s="21">
        <v>0</v>
      </c>
      <c r="N243" s="21">
        <v>0.74</v>
      </c>
      <c r="O243" s="21">
        <v>16.170000000000002</v>
      </c>
      <c r="P243" s="21">
        <v>1.1599999999999999</v>
      </c>
      <c r="Q243" s="21">
        <v>0</v>
      </c>
      <c r="R243" s="21">
        <v>0</v>
      </c>
      <c r="S243" s="21">
        <v>0.11</v>
      </c>
      <c r="T243" s="21">
        <v>0.53</v>
      </c>
      <c r="U243" s="21">
        <v>0</v>
      </c>
      <c r="V243" s="21">
        <v>46.55</v>
      </c>
      <c r="W243" s="21">
        <v>8.0500000000000007</v>
      </c>
      <c r="X243" s="21">
        <v>11.55</v>
      </c>
      <c r="Y243" s="21">
        <v>30.45</v>
      </c>
      <c r="Z243" s="21">
        <v>0.7</v>
      </c>
      <c r="AA243" s="21">
        <v>0</v>
      </c>
      <c r="AB243" s="21">
        <v>0</v>
      </c>
      <c r="AC243" s="21">
        <v>0</v>
      </c>
      <c r="AD243" s="21">
        <v>0.46</v>
      </c>
      <c r="AE243" s="21">
        <v>0.06</v>
      </c>
      <c r="AF243" s="21">
        <v>0.02</v>
      </c>
      <c r="AG243" s="21">
        <v>0.56000000000000005</v>
      </c>
      <c r="AH243" s="21">
        <v>1.0900000000000001</v>
      </c>
      <c r="AI243" s="21">
        <v>0</v>
      </c>
      <c r="AJ243" s="22">
        <v>0</v>
      </c>
      <c r="AK243" s="22">
        <v>0</v>
      </c>
      <c r="AL243" s="22">
        <v>0</v>
      </c>
      <c r="AM243" s="22">
        <v>0</v>
      </c>
      <c r="AN243" s="22">
        <v>0</v>
      </c>
      <c r="AO243" s="22">
        <v>0</v>
      </c>
      <c r="AP243" s="22">
        <v>0</v>
      </c>
      <c r="AQ243" s="22">
        <v>0</v>
      </c>
      <c r="AR243" s="22">
        <v>0</v>
      </c>
      <c r="AS243" s="22">
        <v>0</v>
      </c>
      <c r="AT243" s="22">
        <v>0</v>
      </c>
      <c r="AU243" s="22">
        <v>0</v>
      </c>
      <c r="AV243" s="22">
        <v>0</v>
      </c>
      <c r="AW243" s="22">
        <v>0</v>
      </c>
      <c r="AX243" s="22">
        <v>0</v>
      </c>
      <c r="AY243" s="22">
        <v>0</v>
      </c>
      <c r="AZ243" s="22">
        <v>0</v>
      </c>
      <c r="BA243" s="22">
        <v>0</v>
      </c>
      <c r="BB243" s="22">
        <v>0</v>
      </c>
      <c r="BC243" s="22">
        <v>0</v>
      </c>
      <c r="BD243" s="22">
        <v>0</v>
      </c>
      <c r="BE243" s="22">
        <v>0</v>
      </c>
      <c r="BF243" s="22">
        <v>0</v>
      </c>
      <c r="BG243" s="22">
        <v>0</v>
      </c>
      <c r="BH243" s="22">
        <v>0</v>
      </c>
      <c r="BI243" s="22">
        <v>0</v>
      </c>
      <c r="BJ243" s="22">
        <v>0</v>
      </c>
      <c r="BK243" s="22">
        <v>0</v>
      </c>
      <c r="BL243" s="22">
        <v>0</v>
      </c>
      <c r="BM243" s="22">
        <v>0</v>
      </c>
      <c r="BN243" s="22">
        <v>0</v>
      </c>
      <c r="BO243" s="22">
        <v>0</v>
      </c>
      <c r="BP243" s="22">
        <v>0</v>
      </c>
      <c r="BQ243" s="22">
        <v>0</v>
      </c>
      <c r="BR243" s="22">
        <v>0</v>
      </c>
      <c r="BS243" s="22">
        <v>0</v>
      </c>
      <c r="BT243" s="22">
        <v>0</v>
      </c>
      <c r="BU243" s="22">
        <v>0</v>
      </c>
      <c r="BV243" s="22">
        <v>0</v>
      </c>
      <c r="BW243" s="22">
        <v>0</v>
      </c>
      <c r="BX243" s="22">
        <v>0</v>
      </c>
      <c r="BY243" s="22">
        <v>0</v>
      </c>
      <c r="BZ243" s="22">
        <v>0</v>
      </c>
      <c r="CA243" s="22">
        <v>0</v>
      </c>
      <c r="CB243" s="22">
        <v>13.2</v>
      </c>
      <c r="CC243" s="23"/>
      <c r="CD243" s="23"/>
      <c r="CE243" s="22">
        <v>0</v>
      </c>
      <c r="CG243" s="22">
        <v>0</v>
      </c>
      <c r="CH243" s="22">
        <v>0</v>
      </c>
      <c r="CI243" s="22">
        <v>0</v>
      </c>
      <c r="CJ243" s="22">
        <v>0</v>
      </c>
      <c r="CK243" s="22">
        <v>0</v>
      </c>
      <c r="CL243" s="22">
        <v>0</v>
      </c>
      <c r="CM243" s="22">
        <v>0</v>
      </c>
      <c r="CN243" s="22">
        <v>0</v>
      </c>
      <c r="CO243" s="22">
        <v>0</v>
      </c>
      <c r="CP243" s="22">
        <v>0</v>
      </c>
      <c r="CQ243" s="22">
        <v>0</v>
      </c>
    </row>
    <row r="244" spans="1:95" s="22" customFormat="1" x14ac:dyDescent="0.3">
      <c r="A244" s="31" t="s">
        <v>177</v>
      </c>
      <c r="B244" s="20" t="s">
        <v>163</v>
      </c>
      <c r="C244" s="21" t="str">
        <f>"5,0"</f>
        <v>5,0</v>
      </c>
      <c r="D244" s="21">
        <v>0.03</v>
      </c>
      <c r="E244" s="21">
        <v>0.03</v>
      </c>
      <c r="F244" s="21">
        <v>4.13</v>
      </c>
      <c r="G244" s="21">
        <v>0</v>
      </c>
      <c r="H244" s="21">
        <v>0.04</v>
      </c>
      <c r="I244" s="21">
        <v>37.377000000000002</v>
      </c>
      <c r="J244" s="21">
        <v>2.68</v>
      </c>
      <c r="K244" s="21">
        <v>0.13</v>
      </c>
      <c r="L244" s="21">
        <v>2.68</v>
      </c>
      <c r="M244" s="21">
        <v>0</v>
      </c>
      <c r="N244" s="21">
        <v>0.04</v>
      </c>
      <c r="O244" s="21">
        <v>0</v>
      </c>
      <c r="P244" s="21">
        <v>0</v>
      </c>
      <c r="Q244" s="21">
        <v>0</v>
      </c>
      <c r="R244" s="21">
        <v>0</v>
      </c>
      <c r="S244" s="21">
        <v>0</v>
      </c>
      <c r="T244" s="21">
        <v>0.01</v>
      </c>
      <c r="U244" s="21">
        <v>0</v>
      </c>
      <c r="V244" s="21">
        <v>0.75</v>
      </c>
      <c r="W244" s="21">
        <v>0.6</v>
      </c>
      <c r="X244" s="21">
        <v>0</v>
      </c>
      <c r="Y244" s="21">
        <v>0.95</v>
      </c>
      <c r="Z244" s="21">
        <v>0.01</v>
      </c>
      <c r="AA244" s="21">
        <v>29.5</v>
      </c>
      <c r="AB244" s="21">
        <v>19</v>
      </c>
      <c r="AC244" s="21">
        <v>32.65</v>
      </c>
      <c r="AD244" s="21">
        <v>0.05</v>
      </c>
      <c r="AE244" s="21">
        <v>0</v>
      </c>
      <c r="AF244" s="21">
        <v>0.01</v>
      </c>
      <c r="AG244" s="21">
        <v>0</v>
      </c>
      <c r="AH244" s="21">
        <v>0.01</v>
      </c>
      <c r="AI244" s="21">
        <v>0</v>
      </c>
      <c r="AJ244" s="22">
        <v>0</v>
      </c>
      <c r="AK244" s="22">
        <v>1.3</v>
      </c>
      <c r="AL244" s="22">
        <v>1.25</v>
      </c>
      <c r="AM244" s="22">
        <v>2.35</v>
      </c>
      <c r="AN244" s="22">
        <v>1.4</v>
      </c>
      <c r="AO244" s="22">
        <v>0.55000000000000004</v>
      </c>
      <c r="AP244" s="22">
        <v>1.5</v>
      </c>
      <c r="AQ244" s="22">
        <v>1.35</v>
      </c>
      <c r="AR244" s="22">
        <v>1.3</v>
      </c>
      <c r="AS244" s="22">
        <v>1.1000000000000001</v>
      </c>
      <c r="AT244" s="22">
        <v>0.8</v>
      </c>
      <c r="AU244" s="22">
        <v>1.8</v>
      </c>
      <c r="AV244" s="22">
        <v>1.1000000000000001</v>
      </c>
      <c r="AW244" s="22">
        <v>0.75</v>
      </c>
      <c r="AX244" s="22">
        <v>4.45</v>
      </c>
      <c r="AY244" s="22">
        <v>0</v>
      </c>
      <c r="AZ244" s="22">
        <v>1.5</v>
      </c>
      <c r="BA244" s="22">
        <v>1.7</v>
      </c>
      <c r="BB244" s="22">
        <v>1.3</v>
      </c>
      <c r="BC244" s="22">
        <v>0.3</v>
      </c>
      <c r="BD244" s="22">
        <v>0.19</v>
      </c>
      <c r="BE244" s="22">
        <v>0.04</v>
      </c>
      <c r="BF244" s="22">
        <v>0.04</v>
      </c>
      <c r="BG244" s="22">
        <v>0.09</v>
      </c>
      <c r="BH244" s="22">
        <v>0.12</v>
      </c>
      <c r="BI244" s="22">
        <v>0.39</v>
      </c>
      <c r="BJ244" s="22">
        <v>0</v>
      </c>
      <c r="BK244" s="22">
        <v>1.23</v>
      </c>
      <c r="BL244" s="22">
        <v>0</v>
      </c>
      <c r="BM244" s="22">
        <v>0.38</v>
      </c>
      <c r="BN244" s="22">
        <v>0</v>
      </c>
      <c r="BO244" s="22">
        <v>0</v>
      </c>
      <c r="BP244" s="22">
        <v>0</v>
      </c>
      <c r="BQ244" s="22">
        <v>0</v>
      </c>
      <c r="BR244" s="22">
        <v>0.14000000000000001</v>
      </c>
      <c r="BS244" s="22">
        <v>1.1399999999999999</v>
      </c>
      <c r="BT244" s="22">
        <v>0</v>
      </c>
      <c r="BU244" s="22">
        <v>0</v>
      </c>
      <c r="BV244" s="22">
        <v>0.04</v>
      </c>
      <c r="BW244" s="22">
        <v>0</v>
      </c>
      <c r="BX244" s="22">
        <v>0</v>
      </c>
      <c r="BY244" s="22">
        <v>0</v>
      </c>
      <c r="BZ244" s="22">
        <v>0</v>
      </c>
      <c r="CA244" s="22">
        <v>0</v>
      </c>
      <c r="CB244" s="22">
        <v>0.8</v>
      </c>
      <c r="CC244" s="23"/>
      <c r="CD244" s="23"/>
      <c r="CE244" s="22">
        <v>32.67</v>
      </c>
      <c r="CG244" s="22">
        <v>0</v>
      </c>
      <c r="CH244" s="22">
        <v>0</v>
      </c>
      <c r="CI244" s="22">
        <v>0</v>
      </c>
      <c r="CJ244" s="22">
        <v>0</v>
      </c>
      <c r="CK244" s="22">
        <v>0</v>
      </c>
      <c r="CL244" s="22">
        <v>0</v>
      </c>
      <c r="CM244" s="22">
        <v>0</v>
      </c>
      <c r="CN244" s="22">
        <v>0</v>
      </c>
      <c r="CO244" s="22">
        <v>0</v>
      </c>
      <c r="CP244" s="22">
        <v>0</v>
      </c>
      <c r="CQ244" s="22">
        <v>0</v>
      </c>
    </row>
    <row r="245" spans="1:95" s="22" customFormat="1" x14ac:dyDescent="0.3">
      <c r="A245" s="31" t="s">
        <v>238</v>
      </c>
      <c r="B245" s="20" t="s">
        <v>164</v>
      </c>
      <c r="C245" s="21" t="str">
        <f>"180,0/5,0"</f>
        <v>180,0/5,0</v>
      </c>
      <c r="D245" s="21">
        <v>4.53</v>
      </c>
      <c r="E245" s="21">
        <v>2.67</v>
      </c>
      <c r="F245" s="21">
        <v>7.23</v>
      </c>
      <c r="G245" s="21">
        <v>0</v>
      </c>
      <c r="H245" s="21">
        <v>28.4</v>
      </c>
      <c r="I245" s="21">
        <v>195.63196207800002</v>
      </c>
      <c r="J245" s="21">
        <v>4.66</v>
      </c>
      <c r="K245" s="21">
        <v>0.13</v>
      </c>
      <c r="L245" s="21">
        <v>1.98</v>
      </c>
      <c r="M245" s="21">
        <v>0</v>
      </c>
      <c r="N245" s="21">
        <v>8.83</v>
      </c>
      <c r="O245" s="21">
        <v>18.8</v>
      </c>
      <c r="P245" s="21">
        <v>0.77</v>
      </c>
      <c r="Q245" s="21">
        <v>0</v>
      </c>
      <c r="R245" s="21">
        <v>0</v>
      </c>
      <c r="S245" s="21">
        <v>0.09</v>
      </c>
      <c r="T245" s="21">
        <v>1.28</v>
      </c>
      <c r="U245" s="21">
        <v>162.59</v>
      </c>
      <c r="V245" s="21">
        <v>162.34</v>
      </c>
      <c r="W245" s="21">
        <v>112.7</v>
      </c>
      <c r="X245" s="21">
        <v>25.37</v>
      </c>
      <c r="Y245" s="21">
        <v>117.02</v>
      </c>
      <c r="Z245" s="21">
        <v>0.39</v>
      </c>
      <c r="AA245" s="21">
        <v>47.53</v>
      </c>
      <c r="AB245" s="21">
        <v>27</v>
      </c>
      <c r="AC245" s="21">
        <v>53.55</v>
      </c>
      <c r="AD245" s="21">
        <v>0.16</v>
      </c>
      <c r="AE245" s="21">
        <v>0.05</v>
      </c>
      <c r="AF245" s="21">
        <v>0.14000000000000001</v>
      </c>
      <c r="AG245" s="21">
        <v>0.45</v>
      </c>
      <c r="AH245" s="21">
        <v>1.68</v>
      </c>
      <c r="AI245" s="21">
        <v>0.48</v>
      </c>
      <c r="AJ245" s="22">
        <v>0</v>
      </c>
      <c r="AK245" s="22">
        <v>113.01</v>
      </c>
      <c r="AL245" s="22">
        <v>89.02</v>
      </c>
      <c r="AM245" s="22">
        <v>167.24</v>
      </c>
      <c r="AN245" s="22">
        <v>70.540000000000006</v>
      </c>
      <c r="AO245" s="22">
        <v>43.1</v>
      </c>
      <c r="AP245" s="22">
        <v>65.319999999999993</v>
      </c>
      <c r="AQ245" s="22">
        <v>27.93</v>
      </c>
      <c r="AR245" s="22">
        <v>99.71</v>
      </c>
      <c r="AS245" s="22">
        <v>104.83</v>
      </c>
      <c r="AT245" s="22">
        <v>136.46</v>
      </c>
      <c r="AU245" s="22">
        <v>145.41999999999999</v>
      </c>
      <c r="AV245" s="22">
        <v>46.3</v>
      </c>
      <c r="AW245" s="22">
        <v>85.86</v>
      </c>
      <c r="AX245" s="22">
        <v>323.60000000000002</v>
      </c>
      <c r="AY245" s="22">
        <v>0</v>
      </c>
      <c r="AZ245" s="22">
        <v>89.26</v>
      </c>
      <c r="BA245" s="22">
        <v>89.46</v>
      </c>
      <c r="BB245" s="22">
        <v>78.42</v>
      </c>
      <c r="BC245" s="22">
        <v>36.74</v>
      </c>
      <c r="BD245" s="22">
        <v>0.18</v>
      </c>
      <c r="BE245" s="22">
        <v>0.04</v>
      </c>
      <c r="BF245" s="22">
        <v>0.04</v>
      </c>
      <c r="BG245" s="22">
        <v>0.09</v>
      </c>
      <c r="BH245" s="22">
        <v>0.12</v>
      </c>
      <c r="BI245" s="22">
        <v>0.39</v>
      </c>
      <c r="BJ245" s="22">
        <v>0</v>
      </c>
      <c r="BK245" s="22">
        <v>1.25</v>
      </c>
      <c r="BL245" s="22">
        <v>0</v>
      </c>
      <c r="BM245" s="22">
        <v>0.38</v>
      </c>
      <c r="BN245" s="22">
        <v>0</v>
      </c>
      <c r="BO245" s="22">
        <v>0</v>
      </c>
      <c r="BP245" s="22">
        <v>0</v>
      </c>
      <c r="BQ245" s="22">
        <v>0.04</v>
      </c>
      <c r="BR245" s="22">
        <v>0.14000000000000001</v>
      </c>
      <c r="BS245" s="22">
        <v>1.2</v>
      </c>
      <c r="BT245" s="22">
        <v>0</v>
      </c>
      <c r="BU245" s="22">
        <v>0</v>
      </c>
      <c r="BV245" s="22">
        <v>0.09</v>
      </c>
      <c r="BW245" s="22">
        <v>0</v>
      </c>
      <c r="BX245" s="22">
        <v>0</v>
      </c>
      <c r="BY245" s="22">
        <v>0</v>
      </c>
      <c r="BZ245" s="22">
        <v>0</v>
      </c>
      <c r="CA245" s="22">
        <v>0</v>
      </c>
      <c r="CB245" s="22">
        <v>152.06</v>
      </c>
      <c r="CC245" s="23"/>
      <c r="CD245" s="23"/>
      <c r="CE245" s="22">
        <v>52.03</v>
      </c>
      <c r="CG245" s="22">
        <v>0</v>
      </c>
      <c r="CH245" s="22">
        <v>0</v>
      </c>
      <c r="CI245" s="22">
        <v>0</v>
      </c>
      <c r="CJ245" s="22">
        <v>0</v>
      </c>
      <c r="CK245" s="22">
        <v>0</v>
      </c>
      <c r="CL245" s="22">
        <v>0</v>
      </c>
      <c r="CM245" s="22">
        <v>0</v>
      </c>
      <c r="CN245" s="22">
        <v>0</v>
      </c>
      <c r="CO245" s="22">
        <v>0</v>
      </c>
      <c r="CP245" s="22">
        <v>4.54</v>
      </c>
      <c r="CQ245" s="22">
        <v>0.72</v>
      </c>
    </row>
    <row r="246" spans="1:95" s="15" customFormat="1" x14ac:dyDescent="0.3">
      <c r="A246" s="32" t="s">
        <v>219</v>
      </c>
      <c r="B246" s="17" t="s">
        <v>140</v>
      </c>
      <c r="C246" s="18" t="str">
        <f>"180,0"</f>
        <v>180,0</v>
      </c>
      <c r="D246" s="18">
        <v>1.4</v>
      </c>
      <c r="E246" s="18">
        <v>1.31</v>
      </c>
      <c r="F246" s="18">
        <v>1.31</v>
      </c>
      <c r="G246" s="18">
        <v>0</v>
      </c>
      <c r="H246" s="18">
        <v>10.220000000000001</v>
      </c>
      <c r="I246" s="18">
        <v>56.165022</v>
      </c>
      <c r="J246" s="18">
        <v>0.9</v>
      </c>
      <c r="K246" s="18">
        <v>0</v>
      </c>
      <c r="L246" s="18">
        <v>0.9</v>
      </c>
      <c r="M246" s="18">
        <v>0</v>
      </c>
      <c r="N246" s="18">
        <v>10.130000000000001</v>
      </c>
      <c r="O246" s="18">
        <v>0</v>
      </c>
      <c r="P246" s="18">
        <v>0.09</v>
      </c>
      <c r="Q246" s="18">
        <v>0</v>
      </c>
      <c r="R246" s="18">
        <v>0</v>
      </c>
      <c r="S246" s="18">
        <v>0.05</v>
      </c>
      <c r="T246" s="18">
        <v>0.37</v>
      </c>
      <c r="U246" s="18">
        <v>22.59</v>
      </c>
      <c r="V246" s="18">
        <v>58.05</v>
      </c>
      <c r="W246" s="18">
        <v>47.76</v>
      </c>
      <c r="X246" s="18">
        <v>5.48</v>
      </c>
      <c r="Y246" s="18">
        <v>35.24</v>
      </c>
      <c r="Z246" s="18">
        <v>0.06</v>
      </c>
      <c r="AA246" s="18">
        <v>5.4</v>
      </c>
      <c r="AB246" s="18">
        <v>3.6</v>
      </c>
      <c r="AC246" s="18">
        <v>9.9</v>
      </c>
      <c r="AD246" s="18">
        <v>0</v>
      </c>
      <c r="AE246" s="18">
        <v>0.01</v>
      </c>
      <c r="AF246" s="18">
        <v>0.05</v>
      </c>
      <c r="AG246" s="18">
        <v>0.04</v>
      </c>
      <c r="AH246" s="18">
        <v>0.36</v>
      </c>
      <c r="AI246" s="18">
        <v>0.23</v>
      </c>
      <c r="AJ246" s="15">
        <v>0</v>
      </c>
      <c r="AK246" s="15">
        <v>0</v>
      </c>
      <c r="AL246" s="15">
        <v>0</v>
      </c>
      <c r="AM246" s="15">
        <v>0</v>
      </c>
      <c r="AN246" s="15">
        <v>0</v>
      </c>
      <c r="AO246" s="15">
        <v>0</v>
      </c>
      <c r="AP246" s="15">
        <v>0</v>
      </c>
      <c r="AQ246" s="15">
        <v>0</v>
      </c>
      <c r="AR246" s="15">
        <v>0</v>
      </c>
      <c r="AS246" s="15">
        <v>0</v>
      </c>
      <c r="AT246" s="15">
        <v>0</v>
      </c>
      <c r="AU246" s="15">
        <v>0</v>
      </c>
      <c r="AV246" s="15">
        <v>0</v>
      </c>
      <c r="AW246" s="15">
        <v>0</v>
      </c>
      <c r="AX246" s="15">
        <v>0</v>
      </c>
      <c r="AY246" s="15">
        <v>0</v>
      </c>
      <c r="AZ246" s="15">
        <v>0</v>
      </c>
      <c r="BA246" s="15">
        <v>0</v>
      </c>
      <c r="BB246" s="15">
        <v>0</v>
      </c>
      <c r="BC246" s="15">
        <v>0</v>
      </c>
      <c r="BD246" s="15">
        <v>0</v>
      </c>
      <c r="BE246" s="15">
        <v>0</v>
      </c>
      <c r="BF246" s="15">
        <v>0</v>
      </c>
      <c r="BG246" s="15">
        <v>0</v>
      </c>
      <c r="BH246" s="15">
        <v>0</v>
      </c>
      <c r="BI246" s="15">
        <v>0</v>
      </c>
      <c r="BJ246" s="15">
        <v>0</v>
      </c>
      <c r="BK246" s="15">
        <v>0</v>
      </c>
      <c r="BL246" s="15">
        <v>0</v>
      </c>
      <c r="BM246" s="15">
        <v>0</v>
      </c>
      <c r="BN246" s="15">
        <v>0</v>
      </c>
      <c r="BO246" s="15">
        <v>0</v>
      </c>
      <c r="BP246" s="15">
        <v>0</v>
      </c>
      <c r="BQ246" s="15">
        <v>0</v>
      </c>
      <c r="BR246" s="15">
        <v>0</v>
      </c>
      <c r="BS246" s="15">
        <v>0</v>
      </c>
      <c r="BT246" s="15">
        <v>0</v>
      </c>
      <c r="BU246" s="15">
        <v>0</v>
      </c>
      <c r="BV246" s="15">
        <v>0</v>
      </c>
      <c r="BW246" s="15">
        <v>0</v>
      </c>
      <c r="BX246" s="15">
        <v>0</v>
      </c>
      <c r="BY246" s="15">
        <v>0</v>
      </c>
      <c r="BZ246" s="15">
        <v>0</v>
      </c>
      <c r="CA246" s="15">
        <v>0</v>
      </c>
      <c r="CB246" s="15">
        <v>165.87</v>
      </c>
      <c r="CC246" s="19"/>
      <c r="CD246" s="19"/>
      <c r="CE246" s="15">
        <v>6</v>
      </c>
      <c r="CG246" s="15">
        <v>0</v>
      </c>
      <c r="CH246" s="15">
        <v>0</v>
      </c>
      <c r="CI246" s="15">
        <v>0</v>
      </c>
      <c r="CJ246" s="15">
        <v>0</v>
      </c>
      <c r="CK246" s="15">
        <v>0</v>
      </c>
      <c r="CL246" s="15">
        <v>0</v>
      </c>
      <c r="CM246" s="15">
        <v>0</v>
      </c>
      <c r="CN246" s="15">
        <v>0</v>
      </c>
      <c r="CO246" s="15">
        <v>0</v>
      </c>
      <c r="CP246" s="15">
        <v>9</v>
      </c>
      <c r="CQ246" s="15">
        <v>0</v>
      </c>
    </row>
    <row r="247" spans="1:95" s="26" customFormat="1" x14ac:dyDescent="0.3">
      <c r="A247" s="33"/>
      <c r="B247" s="24" t="s">
        <v>103</v>
      </c>
      <c r="C247" s="25"/>
      <c r="D247" s="25">
        <v>8.7200000000000006</v>
      </c>
      <c r="E247" s="25">
        <v>4</v>
      </c>
      <c r="F247" s="25">
        <v>13.01</v>
      </c>
      <c r="G247" s="25">
        <v>0</v>
      </c>
      <c r="H247" s="25">
        <v>56.72</v>
      </c>
      <c r="I247" s="25">
        <v>375.1</v>
      </c>
      <c r="J247" s="25">
        <v>8.31</v>
      </c>
      <c r="K247" s="25">
        <v>0.25</v>
      </c>
      <c r="L247" s="25">
        <v>5.63</v>
      </c>
      <c r="M247" s="25">
        <v>0</v>
      </c>
      <c r="N247" s="25">
        <v>19.73</v>
      </c>
      <c r="O247" s="25">
        <v>34.97</v>
      </c>
      <c r="P247" s="25">
        <v>2.02</v>
      </c>
      <c r="Q247" s="25">
        <v>0</v>
      </c>
      <c r="R247" s="25">
        <v>0</v>
      </c>
      <c r="S247" s="25">
        <v>0.24</v>
      </c>
      <c r="T247" s="25">
        <v>2.19</v>
      </c>
      <c r="U247" s="25">
        <v>185.18</v>
      </c>
      <c r="V247" s="25">
        <v>267.7</v>
      </c>
      <c r="W247" s="25">
        <v>169.11</v>
      </c>
      <c r="X247" s="25">
        <v>42.4</v>
      </c>
      <c r="Y247" s="25">
        <v>183.65</v>
      </c>
      <c r="Z247" s="25">
        <v>1.1599999999999999</v>
      </c>
      <c r="AA247" s="25">
        <v>82.43</v>
      </c>
      <c r="AB247" s="25">
        <v>49.6</v>
      </c>
      <c r="AC247" s="25">
        <v>96.1</v>
      </c>
      <c r="AD247" s="25">
        <v>0.67</v>
      </c>
      <c r="AE247" s="25">
        <v>0.12</v>
      </c>
      <c r="AF247" s="25">
        <v>0.22</v>
      </c>
      <c r="AG247" s="25">
        <v>1.04</v>
      </c>
      <c r="AH247" s="25">
        <v>3.14</v>
      </c>
      <c r="AI247" s="25">
        <v>0.72</v>
      </c>
      <c r="AJ247" s="26">
        <v>0</v>
      </c>
      <c r="AK247" s="26">
        <v>114.31</v>
      </c>
      <c r="AL247" s="26">
        <v>90.27</v>
      </c>
      <c r="AM247" s="26">
        <v>169.59</v>
      </c>
      <c r="AN247" s="26">
        <v>71.94</v>
      </c>
      <c r="AO247" s="26">
        <v>43.65</v>
      </c>
      <c r="AP247" s="26">
        <v>66.819999999999993</v>
      </c>
      <c r="AQ247" s="26">
        <v>29.28</v>
      </c>
      <c r="AR247" s="26">
        <v>101.01</v>
      </c>
      <c r="AS247" s="26">
        <v>105.93</v>
      </c>
      <c r="AT247" s="26">
        <v>137.26</v>
      </c>
      <c r="AU247" s="26">
        <v>147.22</v>
      </c>
      <c r="AV247" s="26">
        <v>47.4</v>
      </c>
      <c r="AW247" s="26">
        <v>86.61</v>
      </c>
      <c r="AX247" s="26">
        <v>328.05</v>
      </c>
      <c r="AY247" s="26">
        <v>0</v>
      </c>
      <c r="AZ247" s="26">
        <v>90.76</v>
      </c>
      <c r="BA247" s="26">
        <v>91.16</v>
      </c>
      <c r="BB247" s="26">
        <v>79.72</v>
      </c>
      <c r="BC247" s="26">
        <v>37.04</v>
      </c>
      <c r="BD247" s="26">
        <v>0.37</v>
      </c>
      <c r="BE247" s="26">
        <v>0.08</v>
      </c>
      <c r="BF247" s="26">
        <v>7.0000000000000007E-2</v>
      </c>
      <c r="BG247" s="26">
        <v>0.19</v>
      </c>
      <c r="BH247" s="26">
        <v>0.24</v>
      </c>
      <c r="BI247" s="26">
        <v>0.78</v>
      </c>
      <c r="BJ247" s="26">
        <v>0</v>
      </c>
      <c r="BK247" s="26">
        <v>2.48</v>
      </c>
      <c r="BL247" s="26">
        <v>0</v>
      </c>
      <c r="BM247" s="26">
        <v>0.76</v>
      </c>
      <c r="BN247" s="26">
        <v>0</v>
      </c>
      <c r="BO247" s="26">
        <v>0</v>
      </c>
      <c r="BP247" s="26">
        <v>0</v>
      </c>
      <c r="BQ247" s="26">
        <v>0.04</v>
      </c>
      <c r="BR247" s="26">
        <v>0.28000000000000003</v>
      </c>
      <c r="BS247" s="26">
        <v>2.34</v>
      </c>
      <c r="BT247" s="26">
        <v>0</v>
      </c>
      <c r="BU247" s="26">
        <v>0</v>
      </c>
      <c r="BV247" s="26">
        <v>0.13</v>
      </c>
      <c r="BW247" s="26">
        <v>0.01</v>
      </c>
      <c r="BX247" s="26">
        <v>0</v>
      </c>
      <c r="BY247" s="26">
        <v>0</v>
      </c>
      <c r="BZ247" s="26">
        <v>0</v>
      </c>
      <c r="CA247" s="26">
        <v>0</v>
      </c>
      <c r="CB247" s="26">
        <v>331.92</v>
      </c>
      <c r="CC247" s="13"/>
      <c r="CD247" s="13" t="e">
        <f>$I$247/$I$265*100</f>
        <v>#DIV/0!</v>
      </c>
      <c r="CE247" s="26">
        <v>90.7</v>
      </c>
      <c r="CG247" s="26">
        <v>0</v>
      </c>
      <c r="CH247" s="26">
        <v>0</v>
      </c>
      <c r="CI247" s="26">
        <v>0</v>
      </c>
      <c r="CJ247" s="26">
        <v>0</v>
      </c>
      <c r="CK247" s="26">
        <v>0</v>
      </c>
      <c r="CL247" s="26">
        <v>0</v>
      </c>
      <c r="CM247" s="26">
        <v>0</v>
      </c>
      <c r="CN247" s="26">
        <v>0</v>
      </c>
      <c r="CO247" s="26">
        <v>0</v>
      </c>
      <c r="CP247" s="26">
        <v>13.54</v>
      </c>
      <c r="CQ247" s="26">
        <v>0.72</v>
      </c>
    </row>
    <row r="248" spans="1:95" x14ac:dyDescent="0.3">
      <c r="B248" s="16" t="s">
        <v>182</v>
      </c>
    </row>
    <row r="249" spans="1:95" s="15" customFormat="1" x14ac:dyDescent="0.3">
      <c r="A249" s="32" t="s">
        <v>184</v>
      </c>
      <c r="B249" s="17" t="s">
        <v>165</v>
      </c>
      <c r="C249" s="18" t="str">
        <f>"100,0"</f>
        <v>100,0</v>
      </c>
      <c r="D249" s="18">
        <v>0.4</v>
      </c>
      <c r="E249" s="18">
        <v>0</v>
      </c>
      <c r="F249" s="18">
        <v>0.4</v>
      </c>
      <c r="G249" s="18">
        <v>0.4</v>
      </c>
      <c r="H249" s="18">
        <v>11.6</v>
      </c>
      <c r="I249" s="18">
        <v>48.68</v>
      </c>
      <c r="J249" s="18">
        <v>0.1</v>
      </c>
      <c r="K249" s="18">
        <v>0</v>
      </c>
      <c r="L249" s="18">
        <v>0</v>
      </c>
      <c r="M249" s="18">
        <v>0</v>
      </c>
      <c r="N249" s="18">
        <v>9</v>
      </c>
      <c r="O249" s="18">
        <v>0.8</v>
      </c>
      <c r="P249" s="18">
        <v>1.8</v>
      </c>
      <c r="Q249" s="18">
        <v>0</v>
      </c>
      <c r="R249" s="18">
        <v>0</v>
      </c>
      <c r="S249" s="18">
        <v>0.8</v>
      </c>
      <c r="T249" s="18">
        <v>0.5</v>
      </c>
      <c r="U249" s="18">
        <v>26</v>
      </c>
      <c r="V249" s="18">
        <v>278</v>
      </c>
      <c r="W249" s="18">
        <v>16</v>
      </c>
      <c r="X249" s="18">
        <v>9</v>
      </c>
      <c r="Y249" s="18">
        <v>11</v>
      </c>
      <c r="Z249" s="18">
        <v>2.2000000000000002</v>
      </c>
      <c r="AA249" s="18">
        <v>0</v>
      </c>
      <c r="AB249" s="18">
        <v>30</v>
      </c>
      <c r="AC249" s="18">
        <v>5</v>
      </c>
      <c r="AD249" s="18">
        <v>0.2</v>
      </c>
      <c r="AE249" s="18">
        <v>0.03</v>
      </c>
      <c r="AF249" s="18">
        <v>0.02</v>
      </c>
      <c r="AG249" s="18">
        <v>0.3</v>
      </c>
      <c r="AH249" s="18">
        <v>0.4</v>
      </c>
      <c r="AI249" s="18">
        <v>10</v>
      </c>
      <c r="AJ249" s="15">
        <v>0</v>
      </c>
      <c r="AK249" s="15">
        <v>12</v>
      </c>
      <c r="AL249" s="15">
        <v>13</v>
      </c>
      <c r="AM249" s="15">
        <v>19</v>
      </c>
      <c r="AN249" s="15">
        <v>18</v>
      </c>
      <c r="AO249" s="15">
        <v>3</v>
      </c>
      <c r="AP249" s="15">
        <v>11</v>
      </c>
      <c r="AQ249" s="15">
        <v>3</v>
      </c>
      <c r="AR249" s="15">
        <v>9</v>
      </c>
      <c r="AS249" s="15">
        <v>17</v>
      </c>
      <c r="AT249" s="15">
        <v>10</v>
      </c>
      <c r="AU249" s="15">
        <v>78</v>
      </c>
      <c r="AV249" s="15">
        <v>7</v>
      </c>
      <c r="AW249" s="15">
        <v>14</v>
      </c>
      <c r="AX249" s="15">
        <v>42</v>
      </c>
      <c r="AY249" s="15">
        <v>0</v>
      </c>
      <c r="AZ249" s="15">
        <v>13</v>
      </c>
      <c r="BA249" s="15">
        <v>16</v>
      </c>
      <c r="BB249" s="15">
        <v>6</v>
      </c>
      <c r="BC249" s="15">
        <v>5</v>
      </c>
      <c r="BD249" s="15">
        <v>0</v>
      </c>
      <c r="BE249" s="15">
        <v>0</v>
      </c>
      <c r="BF249" s="15">
        <v>0</v>
      </c>
      <c r="BG249" s="15">
        <v>0</v>
      </c>
      <c r="BH249" s="15">
        <v>0</v>
      </c>
      <c r="BI249" s="15">
        <v>0</v>
      </c>
      <c r="BJ249" s="15">
        <v>0</v>
      </c>
      <c r="BK249" s="15">
        <v>0</v>
      </c>
      <c r="BL249" s="15">
        <v>0</v>
      </c>
      <c r="BM249" s="15">
        <v>0</v>
      </c>
      <c r="BN249" s="15">
        <v>0</v>
      </c>
      <c r="BO249" s="15">
        <v>0</v>
      </c>
      <c r="BP249" s="15">
        <v>0</v>
      </c>
      <c r="BQ249" s="15">
        <v>0</v>
      </c>
      <c r="BR249" s="15">
        <v>0</v>
      </c>
      <c r="BS249" s="15">
        <v>0</v>
      </c>
      <c r="BT249" s="15">
        <v>0</v>
      </c>
      <c r="BU249" s="15">
        <v>0</v>
      </c>
      <c r="BV249" s="15">
        <v>0</v>
      </c>
      <c r="BW249" s="15">
        <v>0</v>
      </c>
      <c r="BX249" s="15">
        <v>0</v>
      </c>
      <c r="BY249" s="15">
        <v>0</v>
      </c>
      <c r="BZ249" s="15">
        <v>0</v>
      </c>
      <c r="CA249" s="15">
        <v>0</v>
      </c>
      <c r="CB249" s="15">
        <v>86.3</v>
      </c>
      <c r="CC249" s="19"/>
      <c r="CD249" s="19"/>
      <c r="CE249" s="15">
        <v>5</v>
      </c>
      <c r="CG249" s="15">
        <v>2</v>
      </c>
      <c r="CH249" s="15">
        <v>2</v>
      </c>
      <c r="CI249" s="15">
        <v>2</v>
      </c>
      <c r="CJ249" s="15">
        <v>150</v>
      </c>
      <c r="CK249" s="15">
        <v>150</v>
      </c>
      <c r="CL249" s="15">
        <v>150</v>
      </c>
      <c r="CM249" s="15">
        <v>46.8</v>
      </c>
      <c r="CN249" s="15">
        <v>46.8</v>
      </c>
      <c r="CO249" s="15">
        <v>46.8</v>
      </c>
      <c r="CP249" s="15">
        <v>0</v>
      </c>
      <c r="CQ249" s="15">
        <v>0</v>
      </c>
    </row>
    <row r="250" spans="1:95" s="26" customFormat="1" x14ac:dyDescent="0.3">
      <c r="A250" s="33"/>
      <c r="B250" s="24" t="s">
        <v>183</v>
      </c>
      <c r="C250" s="25"/>
      <c r="D250" s="25">
        <v>0.4</v>
      </c>
      <c r="E250" s="25">
        <v>0</v>
      </c>
      <c r="F250" s="25">
        <v>0.4</v>
      </c>
      <c r="G250" s="25">
        <v>0.4</v>
      </c>
      <c r="H250" s="25">
        <v>11.6</v>
      </c>
      <c r="I250" s="25">
        <v>48.68</v>
      </c>
      <c r="J250" s="25">
        <v>0.1</v>
      </c>
      <c r="K250" s="25">
        <v>0</v>
      </c>
      <c r="L250" s="25">
        <v>0</v>
      </c>
      <c r="M250" s="25">
        <v>0</v>
      </c>
      <c r="N250" s="25">
        <v>9</v>
      </c>
      <c r="O250" s="25">
        <v>0.8</v>
      </c>
      <c r="P250" s="25">
        <v>1.8</v>
      </c>
      <c r="Q250" s="25">
        <v>0</v>
      </c>
      <c r="R250" s="25">
        <v>0</v>
      </c>
      <c r="S250" s="25">
        <v>0.8</v>
      </c>
      <c r="T250" s="25">
        <v>0.5</v>
      </c>
      <c r="U250" s="25">
        <v>26</v>
      </c>
      <c r="V250" s="25">
        <v>278</v>
      </c>
      <c r="W250" s="25">
        <v>16</v>
      </c>
      <c r="X250" s="25">
        <v>9</v>
      </c>
      <c r="Y250" s="25">
        <v>11</v>
      </c>
      <c r="Z250" s="25">
        <v>2.2000000000000002</v>
      </c>
      <c r="AA250" s="25">
        <v>0</v>
      </c>
      <c r="AB250" s="25">
        <v>30</v>
      </c>
      <c r="AC250" s="25">
        <v>5</v>
      </c>
      <c r="AD250" s="25">
        <v>0.2</v>
      </c>
      <c r="AE250" s="25">
        <v>0.03</v>
      </c>
      <c r="AF250" s="25">
        <v>0.02</v>
      </c>
      <c r="AG250" s="25">
        <v>0.3</v>
      </c>
      <c r="AH250" s="25">
        <v>0.4</v>
      </c>
      <c r="AI250" s="25">
        <v>10</v>
      </c>
      <c r="AJ250" s="26">
        <v>0</v>
      </c>
      <c r="AK250" s="26">
        <v>12</v>
      </c>
      <c r="AL250" s="26">
        <v>13</v>
      </c>
      <c r="AM250" s="26">
        <v>19</v>
      </c>
      <c r="AN250" s="26">
        <v>18</v>
      </c>
      <c r="AO250" s="26">
        <v>3</v>
      </c>
      <c r="AP250" s="26">
        <v>11</v>
      </c>
      <c r="AQ250" s="26">
        <v>3</v>
      </c>
      <c r="AR250" s="26">
        <v>9</v>
      </c>
      <c r="AS250" s="26">
        <v>17</v>
      </c>
      <c r="AT250" s="26">
        <v>10</v>
      </c>
      <c r="AU250" s="26">
        <v>78</v>
      </c>
      <c r="AV250" s="26">
        <v>7</v>
      </c>
      <c r="AW250" s="26">
        <v>14</v>
      </c>
      <c r="AX250" s="26">
        <v>42</v>
      </c>
      <c r="AY250" s="26">
        <v>0</v>
      </c>
      <c r="AZ250" s="26">
        <v>13</v>
      </c>
      <c r="BA250" s="26">
        <v>16</v>
      </c>
      <c r="BB250" s="26">
        <v>6</v>
      </c>
      <c r="BC250" s="26">
        <v>5</v>
      </c>
      <c r="BD250" s="26">
        <v>0</v>
      </c>
      <c r="BE250" s="26">
        <v>0</v>
      </c>
      <c r="BF250" s="26">
        <v>0</v>
      </c>
      <c r="BG250" s="26">
        <v>0</v>
      </c>
      <c r="BH250" s="26">
        <v>0</v>
      </c>
      <c r="BI250" s="26">
        <v>0</v>
      </c>
      <c r="BJ250" s="26">
        <v>0</v>
      </c>
      <c r="BK250" s="26">
        <v>0</v>
      </c>
      <c r="BL250" s="26">
        <v>0</v>
      </c>
      <c r="BM250" s="26">
        <v>0</v>
      </c>
      <c r="BN250" s="26">
        <v>0</v>
      </c>
      <c r="BO250" s="26">
        <v>0</v>
      </c>
      <c r="BP250" s="26">
        <v>0</v>
      </c>
      <c r="BQ250" s="26">
        <v>0</v>
      </c>
      <c r="BR250" s="26">
        <v>0</v>
      </c>
      <c r="BS250" s="26">
        <v>0</v>
      </c>
      <c r="BT250" s="26">
        <v>0</v>
      </c>
      <c r="BU250" s="26">
        <v>0</v>
      </c>
      <c r="BV250" s="26">
        <v>0</v>
      </c>
      <c r="BW250" s="26">
        <v>0</v>
      </c>
      <c r="BX250" s="26">
        <v>0</v>
      </c>
      <c r="BY250" s="26">
        <v>0</v>
      </c>
      <c r="BZ250" s="26">
        <v>0</v>
      </c>
      <c r="CA250" s="26">
        <v>0</v>
      </c>
      <c r="CB250" s="26">
        <v>86.3</v>
      </c>
      <c r="CC250" s="13"/>
      <c r="CD250" s="13" t="e">
        <f>$I$250/$I$265*100</f>
        <v>#DIV/0!</v>
      </c>
      <c r="CE250" s="26">
        <v>5</v>
      </c>
      <c r="CG250" s="26">
        <v>2</v>
      </c>
      <c r="CH250" s="26">
        <v>2</v>
      </c>
      <c r="CI250" s="26">
        <v>2</v>
      </c>
      <c r="CJ250" s="26">
        <v>150</v>
      </c>
      <c r="CK250" s="26">
        <v>150</v>
      </c>
      <c r="CL250" s="26">
        <v>150</v>
      </c>
      <c r="CM250" s="26">
        <v>46.8</v>
      </c>
      <c r="CN250" s="26">
        <v>46.8</v>
      </c>
      <c r="CO250" s="26">
        <v>46.8</v>
      </c>
      <c r="CP250" s="26">
        <v>0</v>
      </c>
      <c r="CQ250" s="26">
        <v>0</v>
      </c>
    </row>
    <row r="251" spans="1:95" x14ac:dyDescent="0.3">
      <c r="B251" s="16" t="s">
        <v>104</v>
      </c>
    </row>
    <row r="252" spans="1:95" s="22" customFormat="1" ht="31.2" x14ac:dyDescent="0.3">
      <c r="A252" s="31" t="s">
        <v>239</v>
      </c>
      <c r="B252" s="20" t="s">
        <v>166</v>
      </c>
      <c r="C252" s="21" t="str">
        <f>"60,0"</f>
        <v>60,0</v>
      </c>
      <c r="D252" s="21">
        <v>1.93</v>
      </c>
      <c r="E252" s="21">
        <v>0.61</v>
      </c>
      <c r="F252" s="21">
        <v>3.81</v>
      </c>
      <c r="G252" s="21">
        <v>0</v>
      </c>
      <c r="H252" s="21">
        <v>8.34</v>
      </c>
      <c r="I252" s="21">
        <v>73.441155911999985</v>
      </c>
      <c r="J252" s="21">
        <v>0.63</v>
      </c>
      <c r="K252" s="21">
        <v>2.34</v>
      </c>
      <c r="L252" s="21">
        <v>0.63</v>
      </c>
      <c r="M252" s="21">
        <v>0</v>
      </c>
      <c r="N252" s="21">
        <v>1.58</v>
      </c>
      <c r="O252" s="21">
        <v>5.49</v>
      </c>
      <c r="P252" s="21">
        <v>1.28</v>
      </c>
      <c r="Q252" s="21">
        <v>0</v>
      </c>
      <c r="R252" s="21">
        <v>0</v>
      </c>
      <c r="S252" s="21">
        <v>0.13</v>
      </c>
      <c r="T252" s="21">
        <v>0.94</v>
      </c>
      <c r="U252" s="21">
        <v>103.78</v>
      </c>
      <c r="V252" s="21">
        <v>238.14</v>
      </c>
      <c r="W252" s="21">
        <v>11.93</v>
      </c>
      <c r="X252" s="21">
        <v>15.84</v>
      </c>
      <c r="Y252" s="21">
        <v>44.29</v>
      </c>
      <c r="Z252" s="21">
        <v>0.55000000000000004</v>
      </c>
      <c r="AA252" s="21">
        <v>7.2</v>
      </c>
      <c r="AB252" s="21">
        <v>1274.67</v>
      </c>
      <c r="AC252" s="21">
        <v>322.83</v>
      </c>
      <c r="AD252" s="21">
        <v>1.73</v>
      </c>
      <c r="AE252" s="21">
        <v>0.06</v>
      </c>
      <c r="AF252" s="21">
        <v>0.06</v>
      </c>
      <c r="AG252" s="21">
        <v>0.65</v>
      </c>
      <c r="AH252" s="21">
        <v>1.31</v>
      </c>
      <c r="AI252" s="21">
        <v>4.05</v>
      </c>
      <c r="AJ252" s="22">
        <v>0</v>
      </c>
      <c r="AK252" s="22">
        <v>49.35</v>
      </c>
      <c r="AL252" s="22">
        <v>45.6</v>
      </c>
      <c r="AM252" s="22">
        <v>72.14</v>
      </c>
      <c r="AN252" s="22">
        <v>66.790000000000006</v>
      </c>
      <c r="AO252" s="22">
        <v>23.83</v>
      </c>
      <c r="AP252" s="22">
        <v>45.79</v>
      </c>
      <c r="AQ252" s="22">
        <v>17.260000000000002</v>
      </c>
      <c r="AR252" s="22">
        <v>47.89</v>
      </c>
      <c r="AS252" s="22">
        <v>58.73</v>
      </c>
      <c r="AT252" s="22">
        <v>96.81</v>
      </c>
      <c r="AU252" s="22">
        <v>98.08</v>
      </c>
      <c r="AV252" s="22">
        <v>22.11</v>
      </c>
      <c r="AW252" s="22">
        <v>36.979999999999997</v>
      </c>
      <c r="AX252" s="22">
        <v>188.41</v>
      </c>
      <c r="AY252" s="22">
        <v>0.63</v>
      </c>
      <c r="AZ252" s="22">
        <v>32.369999999999997</v>
      </c>
      <c r="BA252" s="22">
        <v>55.74</v>
      </c>
      <c r="BB252" s="22">
        <v>34.36</v>
      </c>
      <c r="BC252" s="22">
        <v>19.37</v>
      </c>
      <c r="BD252" s="22">
        <v>0</v>
      </c>
      <c r="BE252" s="22">
        <v>0</v>
      </c>
      <c r="BF252" s="22">
        <v>0</v>
      </c>
      <c r="BG252" s="22">
        <v>0</v>
      </c>
      <c r="BH252" s="22">
        <v>0</v>
      </c>
      <c r="BI252" s="22">
        <v>0</v>
      </c>
      <c r="BJ252" s="22">
        <v>0</v>
      </c>
      <c r="BK252" s="22">
        <v>0.22</v>
      </c>
      <c r="BL252" s="22">
        <v>0</v>
      </c>
      <c r="BM252" s="22">
        <v>0.13</v>
      </c>
      <c r="BN252" s="22">
        <v>0.01</v>
      </c>
      <c r="BO252" s="22">
        <v>0.02</v>
      </c>
      <c r="BP252" s="22">
        <v>0</v>
      </c>
      <c r="BQ252" s="22">
        <v>0</v>
      </c>
      <c r="BR252" s="22">
        <v>0</v>
      </c>
      <c r="BS252" s="22">
        <v>0.8</v>
      </c>
      <c r="BT252" s="22">
        <v>0</v>
      </c>
      <c r="BU252" s="22">
        <v>0</v>
      </c>
      <c r="BV252" s="22">
        <v>2.15</v>
      </c>
      <c r="BW252" s="22">
        <v>0</v>
      </c>
      <c r="BX252" s="22">
        <v>0</v>
      </c>
      <c r="BY252" s="22">
        <v>0</v>
      </c>
      <c r="BZ252" s="22">
        <v>0</v>
      </c>
      <c r="CA252" s="22">
        <v>0</v>
      </c>
      <c r="CB252" s="22">
        <v>54.17</v>
      </c>
      <c r="CC252" s="23"/>
      <c r="CD252" s="23"/>
      <c r="CE252" s="22">
        <v>219.64</v>
      </c>
      <c r="CG252" s="22">
        <v>0</v>
      </c>
      <c r="CH252" s="22">
        <v>0</v>
      </c>
      <c r="CI252" s="22">
        <v>0</v>
      </c>
      <c r="CJ252" s="22">
        <v>0</v>
      </c>
      <c r="CK252" s="22">
        <v>0</v>
      </c>
      <c r="CL252" s="22">
        <v>0</v>
      </c>
      <c r="CM252" s="22">
        <v>0</v>
      </c>
      <c r="CN252" s="22">
        <v>0</v>
      </c>
      <c r="CO252" s="22">
        <v>0</v>
      </c>
      <c r="CP252" s="22">
        <v>0</v>
      </c>
      <c r="CQ252" s="22">
        <v>0.24</v>
      </c>
    </row>
    <row r="253" spans="1:95" s="22" customFormat="1" x14ac:dyDescent="0.3">
      <c r="A253" s="31" t="s">
        <v>240</v>
      </c>
      <c r="B253" s="20" t="s">
        <v>167</v>
      </c>
      <c r="C253" s="21" t="str">
        <f>"180,0"</f>
        <v>180,0</v>
      </c>
      <c r="D253" s="21">
        <v>1.44</v>
      </c>
      <c r="E253" s="21">
        <v>0.19</v>
      </c>
      <c r="F253" s="21">
        <v>3.86</v>
      </c>
      <c r="G253" s="21">
        <v>0</v>
      </c>
      <c r="H253" s="21">
        <v>10.76</v>
      </c>
      <c r="I253" s="21">
        <v>80.012364480000002</v>
      </c>
      <c r="J253" s="21">
        <v>2.41</v>
      </c>
      <c r="K253" s="21">
        <v>7.0000000000000007E-2</v>
      </c>
      <c r="L253" s="21">
        <v>2.41</v>
      </c>
      <c r="M253" s="21">
        <v>0</v>
      </c>
      <c r="N253" s="21">
        <v>7.09</v>
      </c>
      <c r="O253" s="21">
        <v>2.13</v>
      </c>
      <c r="P253" s="21">
        <v>1.54</v>
      </c>
      <c r="Q253" s="21">
        <v>0</v>
      </c>
      <c r="R253" s="21">
        <v>0</v>
      </c>
      <c r="S253" s="21">
        <v>0.25</v>
      </c>
      <c r="T253" s="21">
        <v>1.03</v>
      </c>
      <c r="U253" s="21">
        <v>91.97</v>
      </c>
      <c r="V253" s="21">
        <v>259.58</v>
      </c>
      <c r="W253" s="21">
        <v>30.17</v>
      </c>
      <c r="X253" s="21">
        <v>16.53</v>
      </c>
      <c r="Y253" s="21">
        <v>37.06</v>
      </c>
      <c r="Z253" s="21">
        <v>0.79</v>
      </c>
      <c r="AA253" s="21">
        <v>27.79</v>
      </c>
      <c r="AB253" s="21">
        <v>834.11</v>
      </c>
      <c r="AC253" s="21">
        <v>182.25</v>
      </c>
      <c r="AD253" s="21">
        <v>0.18</v>
      </c>
      <c r="AE253" s="21">
        <v>0.03</v>
      </c>
      <c r="AF253" s="21">
        <v>0.04</v>
      </c>
      <c r="AG253" s="21">
        <v>0.41</v>
      </c>
      <c r="AH253" s="21">
        <v>0.72</v>
      </c>
      <c r="AI253" s="21">
        <v>5.73</v>
      </c>
      <c r="AJ253" s="22">
        <v>0</v>
      </c>
      <c r="AK253" s="22">
        <v>30.44</v>
      </c>
      <c r="AL253" s="22">
        <v>32.81</v>
      </c>
      <c r="AM253" s="22">
        <v>39.43</v>
      </c>
      <c r="AN253" s="22">
        <v>46.52</v>
      </c>
      <c r="AO253" s="22">
        <v>11.11</v>
      </c>
      <c r="AP253" s="22">
        <v>30.06</v>
      </c>
      <c r="AQ253" s="22">
        <v>9.23</v>
      </c>
      <c r="AR253" s="22">
        <v>29.31</v>
      </c>
      <c r="AS253" s="22">
        <v>33.5</v>
      </c>
      <c r="AT253" s="22">
        <v>58.53</v>
      </c>
      <c r="AU253" s="22">
        <v>137.27000000000001</v>
      </c>
      <c r="AV253" s="22">
        <v>11.5</v>
      </c>
      <c r="AW253" s="22">
        <v>25.62</v>
      </c>
      <c r="AX253" s="22">
        <v>166.29</v>
      </c>
      <c r="AY253" s="22">
        <v>0</v>
      </c>
      <c r="AZ253" s="22">
        <v>28.79</v>
      </c>
      <c r="BA253" s="22">
        <v>33.21</v>
      </c>
      <c r="BB253" s="22">
        <v>27.41</v>
      </c>
      <c r="BC253" s="22">
        <v>9.91</v>
      </c>
      <c r="BD253" s="22">
        <v>0.11</v>
      </c>
      <c r="BE253" s="22">
        <v>0.02</v>
      </c>
      <c r="BF253" s="22">
        <v>0.02</v>
      </c>
      <c r="BG253" s="22">
        <v>0.05</v>
      </c>
      <c r="BH253" s="22">
        <v>7.0000000000000007E-2</v>
      </c>
      <c r="BI253" s="22">
        <v>0.22</v>
      </c>
      <c r="BJ253" s="22">
        <v>0</v>
      </c>
      <c r="BK253" s="22">
        <v>0.71</v>
      </c>
      <c r="BL253" s="22">
        <v>0</v>
      </c>
      <c r="BM253" s="22">
        <v>0.21</v>
      </c>
      <c r="BN253" s="22">
        <v>0</v>
      </c>
      <c r="BO253" s="22">
        <v>0</v>
      </c>
      <c r="BP253" s="22">
        <v>0</v>
      </c>
      <c r="BQ253" s="22">
        <v>0</v>
      </c>
      <c r="BR253" s="22">
        <v>0.08</v>
      </c>
      <c r="BS253" s="22">
        <v>0.67</v>
      </c>
      <c r="BT253" s="22">
        <v>0</v>
      </c>
      <c r="BU253" s="22">
        <v>0</v>
      </c>
      <c r="BV253" s="22">
        <v>0.04</v>
      </c>
      <c r="BW253" s="22">
        <v>0</v>
      </c>
      <c r="BX253" s="22">
        <v>0</v>
      </c>
      <c r="BY253" s="22">
        <v>0</v>
      </c>
      <c r="BZ253" s="22">
        <v>0</v>
      </c>
      <c r="CA253" s="22">
        <v>0</v>
      </c>
      <c r="CB253" s="22">
        <v>212.85</v>
      </c>
      <c r="CC253" s="23"/>
      <c r="CD253" s="23"/>
      <c r="CE253" s="22">
        <v>166.81</v>
      </c>
      <c r="CG253" s="22">
        <v>0</v>
      </c>
      <c r="CH253" s="22">
        <v>0</v>
      </c>
      <c r="CI253" s="22">
        <v>0</v>
      </c>
      <c r="CJ253" s="22">
        <v>0</v>
      </c>
      <c r="CK253" s="22">
        <v>0</v>
      </c>
      <c r="CL253" s="22">
        <v>0</v>
      </c>
      <c r="CM253" s="22">
        <v>0</v>
      </c>
      <c r="CN253" s="22">
        <v>0</v>
      </c>
      <c r="CO253" s="22">
        <v>0</v>
      </c>
      <c r="CP253" s="22">
        <v>2.16</v>
      </c>
      <c r="CQ253" s="22">
        <v>0.24</v>
      </c>
    </row>
    <row r="254" spans="1:95" s="22" customFormat="1" x14ac:dyDescent="0.3">
      <c r="A254" s="31" t="s">
        <v>197</v>
      </c>
      <c r="B254" s="20" t="s">
        <v>121</v>
      </c>
      <c r="C254" s="21" t="str">
        <f>"130,0/5,0"</f>
        <v>130,0/5,0</v>
      </c>
      <c r="D254" s="21">
        <v>6.54</v>
      </c>
      <c r="E254" s="21">
        <v>0.03</v>
      </c>
      <c r="F254" s="21">
        <v>4.3499999999999996</v>
      </c>
      <c r="G254" s="21">
        <v>0</v>
      </c>
      <c r="H254" s="21">
        <v>42.12</v>
      </c>
      <c r="I254" s="21">
        <v>233.17598100000001</v>
      </c>
      <c r="J254" s="21">
        <v>2.81</v>
      </c>
      <c r="K254" s="21">
        <v>0.13</v>
      </c>
      <c r="L254" s="21">
        <v>0.13</v>
      </c>
      <c r="M254" s="21">
        <v>0</v>
      </c>
      <c r="N254" s="21">
        <v>1.18</v>
      </c>
      <c r="O254" s="21">
        <v>38.81</v>
      </c>
      <c r="P254" s="21">
        <v>2.12</v>
      </c>
      <c r="Q254" s="21">
        <v>0</v>
      </c>
      <c r="R254" s="21">
        <v>0</v>
      </c>
      <c r="S254" s="21">
        <v>0</v>
      </c>
      <c r="T254" s="21">
        <v>0.33</v>
      </c>
      <c r="U254" s="21">
        <v>2.2400000000000002</v>
      </c>
      <c r="V254" s="21">
        <v>68.849999999999994</v>
      </c>
      <c r="W254" s="21">
        <v>11.06</v>
      </c>
      <c r="X254" s="21">
        <v>8.77</v>
      </c>
      <c r="Y254" s="21">
        <v>48.51</v>
      </c>
      <c r="Z254" s="21">
        <v>0.89</v>
      </c>
      <c r="AA254" s="21">
        <v>17.7</v>
      </c>
      <c r="AB254" s="21">
        <v>15.2</v>
      </c>
      <c r="AC254" s="21">
        <v>32.65</v>
      </c>
      <c r="AD254" s="21">
        <v>1</v>
      </c>
      <c r="AE254" s="21">
        <v>0.08</v>
      </c>
      <c r="AF254" s="21">
        <v>0.02</v>
      </c>
      <c r="AG254" s="21">
        <v>0.6</v>
      </c>
      <c r="AH254" s="21">
        <v>1.84</v>
      </c>
      <c r="AI254" s="21">
        <v>0</v>
      </c>
      <c r="AJ254" s="22">
        <v>0</v>
      </c>
      <c r="AK254" s="22">
        <v>283.11</v>
      </c>
      <c r="AL254" s="22">
        <v>258.77999999999997</v>
      </c>
      <c r="AM254" s="22">
        <v>484.85</v>
      </c>
      <c r="AN254" s="22">
        <v>151.13999999999999</v>
      </c>
      <c r="AO254" s="22">
        <v>92.31</v>
      </c>
      <c r="AP254" s="22">
        <v>187.36</v>
      </c>
      <c r="AQ254" s="22">
        <v>61.08</v>
      </c>
      <c r="AR254" s="22">
        <v>300.88</v>
      </c>
      <c r="AS254" s="22">
        <v>198.83</v>
      </c>
      <c r="AT254" s="22">
        <v>240</v>
      </c>
      <c r="AU254" s="22">
        <v>205.41</v>
      </c>
      <c r="AV254" s="22">
        <v>120.66</v>
      </c>
      <c r="AW254" s="22">
        <v>210.34</v>
      </c>
      <c r="AX254" s="22">
        <v>1848.29</v>
      </c>
      <c r="AY254" s="22">
        <v>0</v>
      </c>
      <c r="AZ254" s="22">
        <v>582.36</v>
      </c>
      <c r="BA254" s="22">
        <v>301.25</v>
      </c>
      <c r="BB254" s="22">
        <v>151.05000000000001</v>
      </c>
      <c r="BC254" s="22">
        <v>119.91</v>
      </c>
      <c r="BD254" s="22">
        <v>0.16</v>
      </c>
      <c r="BE254" s="22">
        <v>0.04</v>
      </c>
      <c r="BF254" s="22">
        <v>0.03</v>
      </c>
      <c r="BG254" s="22">
        <v>0.08</v>
      </c>
      <c r="BH254" s="22">
        <v>0.11</v>
      </c>
      <c r="BI254" s="22">
        <v>0.34</v>
      </c>
      <c r="BJ254" s="22">
        <v>0</v>
      </c>
      <c r="BK254" s="22">
        <v>1.18</v>
      </c>
      <c r="BL254" s="22">
        <v>0</v>
      </c>
      <c r="BM254" s="22">
        <v>0.34</v>
      </c>
      <c r="BN254" s="22">
        <v>0</v>
      </c>
      <c r="BO254" s="22">
        <v>0</v>
      </c>
      <c r="BP254" s="22">
        <v>0</v>
      </c>
      <c r="BQ254" s="22">
        <v>0.04</v>
      </c>
      <c r="BR254" s="22">
        <v>0.13</v>
      </c>
      <c r="BS254" s="22">
        <v>1.01</v>
      </c>
      <c r="BT254" s="22">
        <v>0</v>
      </c>
      <c r="BU254" s="22">
        <v>0</v>
      </c>
      <c r="BV254" s="22">
        <v>0.3</v>
      </c>
      <c r="BW254" s="22">
        <v>0.01</v>
      </c>
      <c r="BX254" s="22">
        <v>0</v>
      </c>
      <c r="BY254" s="22">
        <v>0</v>
      </c>
      <c r="BZ254" s="22">
        <v>0</v>
      </c>
      <c r="CA254" s="22">
        <v>0</v>
      </c>
      <c r="CB254" s="22">
        <v>8.99</v>
      </c>
      <c r="CC254" s="23"/>
      <c r="CD254" s="23"/>
      <c r="CE254" s="22">
        <v>20.23</v>
      </c>
      <c r="CG254" s="22">
        <v>0</v>
      </c>
      <c r="CH254" s="22">
        <v>0</v>
      </c>
      <c r="CI254" s="22">
        <v>0</v>
      </c>
      <c r="CJ254" s="22">
        <v>0</v>
      </c>
      <c r="CK254" s="22">
        <v>0</v>
      </c>
      <c r="CL254" s="22">
        <v>0</v>
      </c>
      <c r="CM254" s="22">
        <v>0</v>
      </c>
      <c r="CN254" s="22">
        <v>0</v>
      </c>
      <c r="CO254" s="22">
        <v>0</v>
      </c>
      <c r="CP254" s="22">
        <v>0</v>
      </c>
      <c r="CQ254" s="22">
        <v>0</v>
      </c>
    </row>
    <row r="255" spans="1:95" s="22" customFormat="1" ht="31.2" x14ac:dyDescent="0.3">
      <c r="A255" s="31" t="s">
        <v>241</v>
      </c>
      <c r="B255" s="20" t="s">
        <v>251</v>
      </c>
      <c r="C255" s="21" t="s">
        <v>249</v>
      </c>
      <c r="D255" s="21">
        <v>16.809999999999999</v>
      </c>
      <c r="E255" s="21">
        <v>7.92</v>
      </c>
      <c r="F255" s="21">
        <v>8.16</v>
      </c>
      <c r="G255" s="21">
        <v>0</v>
      </c>
      <c r="H255" s="21">
        <v>10.3</v>
      </c>
      <c r="I255" s="21">
        <v>181.59990759866668</v>
      </c>
      <c r="J255" s="21">
        <v>1.2</v>
      </c>
      <c r="K255" s="21">
        <v>3.64</v>
      </c>
      <c r="L255" s="21">
        <v>1.2</v>
      </c>
      <c r="M255" s="21">
        <v>0</v>
      </c>
      <c r="N255" s="21">
        <v>1.07</v>
      </c>
      <c r="O255" s="21">
        <v>8.59</v>
      </c>
      <c r="P255" s="21">
        <v>0.64</v>
      </c>
      <c r="Q255" s="21">
        <v>0</v>
      </c>
      <c r="R255" s="21">
        <v>0</v>
      </c>
      <c r="S255" s="21">
        <v>0.11</v>
      </c>
      <c r="T255" s="21">
        <v>2</v>
      </c>
      <c r="U255" s="21">
        <v>295.10000000000002</v>
      </c>
      <c r="V255" s="21">
        <v>313.2</v>
      </c>
      <c r="W255" s="21">
        <v>43.4</v>
      </c>
      <c r="X255" s="21">
        <v>37.32</v>
      </c>
      <c r="Y255" s="21">
        <v>180.95</v>
      </c>
      <c r="Z255" s="21">
        <v>0.88</v>
      </c>
      <c r="AA255" s="21">
        <v>7.9</v>
      </c>
      <c r="AB255" s="21">
        <v>1.1599999999999999</v>
      </c>
      <c r="AC255" s="21">
        <v>8.66</v>
      </c>
      <c r="AD255" s="21">
        <v>2.9</v>
      </c>
      <c r="AE255" s="21">
        <v>0.1</v>
      </c>
      <c r="AF255" s="21">
        <v>0.11</v>
      </c>
      <c r="AG255" s="21">
        <v>1.94</v>
      </c>
      <c r="AH255" s="21">
        <v>2.98</v>
      </c>
      <c r="AI255" s="21">
        <v>0.14000000000000001</v>
      </c>
      <c r="AJ255" s="22">
        <v>0</v>
      </c>
      <c r="AK255" s="22">
        <v>0</v>
      </c>
      <c r="AL255" s="22">
        <v>0</v>
      </c>
      <c r="AM255" s="22">
        <v>0</v>
      </c>
      <c r="AN255" s="22">
        <v>0</v>
      </c>
      <c r="AO255" s="22">
        <v>0</v>
      </c>
      <c r="AP255" s="22">
        <v>0</v>
      </c>
      <c r="AQ255" s="22">
        <v>0</v>
      </c>
      <c r="AR255" s="22">
        <v>0</v>
      </c>
      <c r="AS255" s="22">
        <v>0</v>
      </c>
      <c r="AT255" s="22">
        <v>0</v>
      </c>
      <c r="AU255" s="22">
        <v>0</v>
      </c>
      <c r="AV255" s="22">
        <v>0</v>
      </c>
      <c r="AW255" s="22">
        <v>0</v>
      </c>
      <c r="AX255" s="22">
        <v>0</v>
      </c>
      <c r="AY255" s="22">
        <v>0</v>
      </c>
      <c r="AZ255" s="22">
        <v>0</v>
      </c>
      <c r="BA255" s="22">
        <v>0</v>
      </c>
      <c r="BB255" s="22">
        <v>0</v>
      </c>
      <c r="BC255" s="22">
        <v>0</v>
      </c>
      <c r="BD255" s="22">
        <v>0</v>
      </c>
      <c r="BE255" s="22">
        <v>0</v>
      </c>
      <c r="BF255" s="22">
        <v>0</v>
      </c>
      <c r="BG255" s="22">
        <v>0</v>
      </c>
      <c r="BH255" s="22">
        <v>0</v>
      </c>
      <c r="BI255" s="22">
        <v>0</v>
      </c>
      <c r="BJ255" s="22">
        <v>0</v>
      </c>
      <c r="BK255" s="22">
        <v>0.31</v>
      </c>
      <c r="BL255" s="22">
        <v>0</v>
      </c>
      <c r="BM255" s="22">
        <v>0.2</v>
      </c>
      <c r="BN255" s="22">
        <v>0.01</v>
      </c>
      <c r="BO255" s="22">
        <v>0.03</v>
      </c>
      <c r="BP255" s="22">
        <v>0</v>
      </c>
      <c r="BQ255" s="22">
        <v>0</v>
      </c>
      <c r="BR255" s="22">
        <v>0</v>
      </c>
      <c r="BS255" s="22">
        <v>1.17</v>
      </c>
      <c r="BT255" s="22">
        <v>0</v>
      </c>
      <c r="BU255" s="22">
        <v>0</v>
      </c>
      <c r="BV255" s="22">
        <v>3.3</v>
      </c>
      <c r="BW255" s="22">
        <v>0</v>
      </c>
      <c r="BX255" s="22">
        <v>0</v>
      </c>
      <c r="BY255" s="22">
        <v>0</v>
      </c>
      <c r="BZ255" s="22">
        <v>0</v>
      </c>
      <c r="CA255" s="22">
        <v>0</v>
      </c>
      <c r="CB255" s="22">
        <v>92.45</v>
      </c>
      <c r="CC255" s="23"/>
      <c r="CD255" s="23"/>
      <c r="CE255" s="22">
        <v>8.09</v>
      </c>
      <c r="CG255" s="22">
        <v>0</v>
      </c>
      <c r="CH255" s="22">
        <v>0</v>
      </c>
      <c r="CI255" s="22">
        <v>0</v>
      </c>
      <c r="CJ255" s="22">
        <v>0</v>
      </c>
      <c r="CK255" s="22">
        <v>0</v>
      </c>
      <c r="CL255" s="22">
        <v>0</v>
      </c>
      <c r="CM255" s="22">
        <v>0</v>
      </c>
      <c r="CN255" s="22">
        <v>0</v>
      </c>
      <c r="CO255" s="22">
        <v>0</v>
      </c>
      <c r="CP255" s="22">
        <v>0</v>
      </c>
      <c r="CQ255" s="22">
        <v>0.39</v>
      </c>
    </row>
    <row r="256" spans="1:95" s="22" customFormat="1" x14ac:dyDescent="0.3">
      <c r="A256" s="31" t="s">
        <v>207</v>
      </c>
      <c r="B256" s="20" t="s">
        <v>129</v>
      </c>
      <c r="C256" s="21" t="str">
        <f>"180,0"</f>
        <v>180,0</v>
      </c>
      <c r="D256" s="21">
        <v>0.08</v>
      </c>
      <c r="E256" s="21">
        <v>0</v>
      </c>
      <c r="F256" s="21">
        <v>0.08</v>
      </c>
      <c r="G256" s="21">
        <v>0</v>
      </c>
      <c r="H256" s="21">
        <v>21.99</v>
      </c>
      <c r="I256" s="21">
        <v>84.54574439999999</v>
      </c>
      <c r="J256" s="21">
        <v>0.02</v>
      </c>
      <c r="K256" s="21">
        <v>0</v>
      </c>
      <c r="L256" s="21">
        <v>0.02</v>
      </c>
      <c r="M256" s="21">
        <v>0</v>
      </c>
      <c r="N256" s="21">
        <v>21.46</v>
      </c>
      <c r="O256" s="21">
        <v>0.16</v>
      </c>
      <c r="P256" s="21">
        <v>0.37</v>
      </c>
      <c r="Q256" s="21">
        <v>0</v>
      </c>
      <c r="R256" s="21">
        <v>0</v>
      </c>
      <c r="S256" s="21">
        <v>0.18</v>
      </c>
      <c r="T256" s="21">
        <v>0.13</v>
      </c>
      <c r="U256" s="21">
        <v>6.07</v>
      </c>
      <c r="V256" s="21">
        <v>55.61</v>
      </c>
      <c r="W256" s="21">
        <v>3.74</v>
      </c>
      <c r="X256" s="21">
        <v>1.76</v>
      </c>
      <c r="Y256" s="21">
        <v>2.15</v>
      </c>
      <c r="Z256" s="21">
        <v>0.49</v>
      </c>
      <c r="AA256" s="21">
        <v>0</v>
      </c>
      <c r="AB256" s="21">
        <v>5.4</v>
      </c>
      <c r="AC256" s="21">
        <v>1.1299999999999999</v>
      </c>
      <c r="AD256" s="21">
        <v>0.05</v>
      </c>
      <c r="AE256" s="21">
        <v>0</v>
      </c>
      <c r="AF256" s="21">
        <v>0</v>
      </c>
      <c r="AG256" s="21">
        <v>0.05</v>
      </c>
      <c r="AH256" s="21">
        <v>0.09</v>
      </c>
      <c r="AI256" s="21">
        <v>0.9</v>
      </c>
      <c r="AJ256" s="22">
        <v>0</v>
      </c>
      <c r="AK256" s="22">
        <v>2.54</v>
      </c>
      <c r="AL256" s="22">
        <v>2.75</v>
      </c>
      <c r="AM256" s="22">
        <v>4.0199999999999996</v>
      </c>
      <c r="AN256" s="22">
        <v>3.81</v>
      </c>
      <c r="AO256" s="22">
        <v>0.63</v>
      </c>
      <c r="AP256" s="22">
        <v>2.33</v>
      </c>
      <c r="AQ256" s="22">
        <v>0.63</v>
      </c>
      <c r="AR256" s="22">
        <v>1.9</v>
      </c>
      <c r="AS256" s="22">
        <v>3.6</v>
      </c>
      <c r="AT256" s="22">
        <v>2.12</v>
      </c>
      <c r="AU256" s="22">
        <v>16.5</v>
      </c>
      <c r="AV256" s="22">
        <v>1.48</v>
      </c>
      <c r="AW256" s="22">
        <v>2.96</v>
      </c>
      <c r="AX256" s="22">
        <v>8.8800000000000008</v>
      </c>
      <c r="AY256" s="22">
        <v>0</v>
      </c>
      <c r="AZ256" s="22">
        <v>2.75</v>
      </c>
      <c r="BA256" s="22">
        <v>3.38</v>
      </c>
      <c r="BB256" s="22">
        <v>1.27</v>
      </c>
      <c r="BC256" s="22">
        <v>1.06</v>
      </c>
      <c r="BD256" s="22">
        <v>0</v>
      </c>
      <c r="BE256" s="22">
        <v>0</v>
      </c>
      <c r="BF256" s="22">
        <v>0</v>
      </c>
      <c r="BG256" s="22">
        <v>0</v>
      </c>
      <c r="BH256" s="22">
        <v>0</v>
      </c>
      <c r="BI256" s="22">
        <v>0</v>
      </c>
      <c r="BJ256" s="22">
        <v>0</v>
      </c>
      <c r="BK256" s="22">
        <v>0</v>
      </c>
      <c r="BL256" s="22">
        <v>0</v>
      </c>
      <c r="BM256" s="22">
        <v>0</v>
      </c>
      <c r="BN256" s="22">
        <v>0</v>
      </c>
      <c r="BO256" s="22">
        <v>0</v>
      </c>
      <c r="BP256" s="22">
        <v>0</v>
      </c>
      <c r="BQ256" s="22">
        <v>0</v>
      </c>
      <c r="BR256" s="22">
        <v>0</v>
      </c>
      <c r="BS256" s="22">
        <v>0</v>
      </c>
      <c r="BT256" s="22">
        <v>0</v>
      </c>
      <c r="BU256" s="22">
        <v>0</v>
      </c>
      <c r="BV256" s="22">
        <v>0</v>
      </c>
      <c r="BW256" s="22">
        <v>0</v>
      </c>
      <c r="BX256" s="22">
        <v>0</v>
      </c>
      <c r="BY256" s="22">
        <v>0</v>
      </c>
      <c r="BZ256" s="22">
        <v>0</v>
      </c>
      <c r="CA256" s="22">
        <v>0</v>
      </c>
      <c r="CB256" s="22">
        <v>206.64</v>
      </c>
      <c r="CC256" s="23"/>
      <c r="CD256" s="23"/>
      <c r="CE256" s="22">
        <v>0.9</v>
      </c>
      <c r="CG256" s="22">
        <v>0</v>
      </c>
      <c r="CH256" s="22">
        <v>0</v>
      </c>
      <c r="CI256" s="22">
        <v>0</v>
      </c>
      <c r="CJ256" s="22">
        <v>0</v>
      </c>
      <c r="CK256" s="22">
        <v>0</v>
      </c>
      <c r="CL256" s="22">
        <v>0</v>
      </c>
      <c r="CM256" s="22">
        <v>0</v>
      </c>
      <c r="CN256" s="22">
        <v>0</v>
      </c>
      <c r="CO256" s="22">
        <v>0</v>
      </c>
      <c r="CP256" s="22">
        <v>21.6</v>
      </c>
      <c r="CQ256" s="22">
        <v>0</v>
      </c>
    </row>
    <row r="257" spans="1:95" s="22" customFormat="1" x14ac:dyDescent="0.3">
      <c r="A257" s="31" t="s">
        <v>176</v>
      </c>
      <c r="B257" s="20" t="s">
        <v>99</v>
      </c>
      <c r="C257" s="21" t="str">
        <f>"20,0"</f>
        <v>20,0</v>
      </c>
      <c r="D257" s="21">
        <v>1.58</v>
      </c>
      <c r="E257" s="21">
        <v>0</v>
      </c>
      <c r="F257" s="21">
        <v>0.2</v>
      </c>
      <c r="G257" s="21">
        <v>0</v>
      </c>
      <c r="H257" s="21">
        <v>10.32</v>
      </c>
      <c r="I257" s="21">
        <v>49.1</v>
      </c>
      <c r="J257" s="21">
        <v>0.04</v>
      </c>
      <c r="K257" s="21">
        <v>0</v>
      </c>
      <c r="L257" s="21">
        <v>0.04</v>
      </c>
      <c r="M257" s="21">
        <v>0</v>
      </c>
      <c r="N257" s="21">
        <v>0.42</v>
      </c>
      <c r="O257" s="21">
        <v>9.24</v>
      </c>
      <c r="P257" s="21">
        <v>0.66</v>
      </c>
      <c r="Q257" s="21">
        <v>0</v>
      </c>
      <c r="R257" s="21">
        <v>0</v>
      </c>
      <c r="S257" s="21">
        <v>0.06</v>
      </c>
      <c r="T257" s="21">
        <v>0.3</v>
      </c>
      <c r="U257" s="21">
        <v>0</v>
      </c>
      <c r="V257" s="21">
        <v>26.6</v>
      </c>
      <c r="W257" s="21">
        <v>4.5999999999999996</v>
      </c>
      <c r="X257" s="21">
        <v>6.6</v>
      </c>
      <c r="Y257" s="21">
        <v>17.399999999999999</v>
      </c>
      <c r="Z257" s="21">
        <v>0.4</v>
      </c>
      <c r="AA257" s="21">
        <v>0</v>
      </c>
      <c r="AB257" s="21">
        <v>0</v>
      </c>
      <c r="AC257" s="21">
        <v>0</v>
      </c>
      <c r="AD257" s="21">
        <v>0.26</v>
      </c>
      <c r="AE257" s="21">
        <v>0.03</v>
      </c>
      <c r="AF257" s="21">
        <v>0.01</v>
      </c>
      <c r="AG257" s="21">
        <v>0.32</v>
      </c>
      <c r="AH257" s="21">
        <v>0.62</v>
      </c>
      <c r="AI257" s="21">
        <v>0</v>
      </c>
      <c r="AJ257" s="22">
        <v>0</v>
      </c>
      <c r="AK257" s="22">
        <v>0</v>
      </c>
      <c r="AL257" s="22">
        <v>0</v>
      </c>
      <c r="AM257" s="22">
        <v>0</v>
      </c>
      <c r="AN257" s="22">
        <v>0</v>
      </c>
      <c r="AO257" s="22">
        <v>0</v>
      </c>
      <c r="AP257" s="22">
        <v>0</v>
      </c>
      <c r="AQ257" s="22">
        <v>0</v>
      </c>
      <c r="AR257" s="22">
        <v>0</v>
      </c>
      <c r="AS257" s="22">
        <v>0</v>
      </c>
      <c r="AT257" s="22">
        <v>0</v>
      </c>
      <c r="AU257" s="22">
        <v>0</v>
      </c>
      <c r="AV257" s="22">
        <v>0</v>
      </c>
      <c r="AW257" s="22">
        <v>0</v>
      </c>
      <c r="AX257" s="22">
        <v>0</v>
      </c>
      <c r="AY257" s="22">
        <v>0</v>
      </c>
      <c r="AZ257" s="22">
        <v>0</v>
      </c>
      <c r="BA257" s="22">
        <v>0</v>
      </c>
      <c r="BB257" s="22">
        <v>0</v>
      </c>
      <c r="BC257" s="22">
        <v>0</v>
      </c>
      <c r="BD257" s="22">
        <v>0</v>
      </c>
      <c r="BE257" s="22">
        <v>0</v>
      </c>
      <c r="BF257" s="22">
        <v>0</v>
      </c>
      <c r="BG257" s="22">
        <v>0</v>
      </c>
      <c r="BH257" s="22">
        <v>0</v>
      </c>
      <c r="BI257" s="22">
        <v>0</v>
      </c>
      <c r="BJ257" s="22">
        <v>0</v>
      </c>
      <c r="BK257" s="22">
        <v>0</v>
      </c>
      <c r="BL257" s="22">
        <v>0</v>
      </c>
      <c r="BM257" s="22">
        <v>0</v>
      </c>
      <c r="BN257" s="22">
        <v>0</v>
      </c>
      <c r="BO257" s="22">
        <v>0</v>
      </c>
      <c r="BP257" s="22">
        <v>0</v>
      </c>
      <c r="BQ257" s="22">
        <v>0</v>
      </c>
      <c r="BR257" s="22">
        <v>0</v>
      </c>
      <c r="BS257" s="22">
        <v>0</v>
      </c>
      <c r="BT257" s="22">
        <v>0</v>
      </c>
      <c r="BU257" s="22">
        <v>0</v>
      </c>
      <c r="BV257" s="22">
        <v>0</v>
      </c>
      <c r="BW257" s="22">
        <v>0</v>
      </c>
      <c r="BX257" s="22">
        <v>0</v>
      </c>
      <c r="BY257" s="22">
        <v>0</v>
      </c>
      <c r="BZ257" s="22">
        <v>0</v>
      </c>
      <c r="CA257" s="22">
        <v>0</v>
      </c>
      <c r="CB257" s="22">
        <v>7.54</v>
      </c>
      <c r="CC257" s="23"/>
      <c r="CD257" s="23"/>
      <c r="CE257" s="22">
        <v>0</v>
      </c>
      <c r="CG257" s="22">
        <v>0</v>
      </c>
      <c r="CH257" s="22">
        <v>0</v>
      </c>
      <c r="CI257" s="22">
        <v>0</v>
      </c>
      <c r="CJ257" s="22">
        <v>0</v>
      </c>
      <c r="CK257" s="22">
        <v>0</v>
      </c>
      <c r="CL257" s="22">
        <v>0</v>
      </c>
      <c r="CM257" s="22">
        <v>0</v>
      </c>
      <c r="CN257" s="22">
        <v>0</v>
      </c>
      <c r="CO257" s="22">
        <v>0</v>
      </c>
      <c r="CP257" s="22">
        <v>0</v>
      </c>
      <c r="CQ257" s="22">
        <v>0</v>
      </c>
    </row>
    <row r="258" spans="1:95" s="15" customFormat="1" x14ac:dyDescent="0.3">
      <c r="A258" s="32" t="s">
        <v>188</v>
      </c>
      <c r="B258" s="17" t="s">
        <v>109</v>
      </c>
      <c r="C258" s="18" t="str">
        <f>"20,0"</f>
        <v>20,0</v>
      </c>
      <c r="D258" s="18">
        <v>1.32</v>
      </c>
      <c r="E258" s="18">
        <v>0</v>
      </c>
      <c r="F258" s="18">
        <v>0.24</v>
      </c>
      <c r="G258" s="18">
        <v>0</v>
      </c>
      <c r="H258" s="18">
        <v>8.34</v>
      </c>
      <c r="I258" s="18">
        <v>38.676000000000002</v>
      </c>
      <c r="J258" s="18">
        <v>0.04</v>
      </c>
      <c r="K258" s="18">
        <v>0</v>
      </c>
      <c r="L258" s="18">
        <v>0.04</v>
      </c>
      <c r="M258" s="18">
        <v>0</v>
      </c>
      <c r="N258" s="18">
        <v>0.24</v>
      </c>
      <c r="O258" s="18">
        <v>6.44</v>
      </c>
      <c r="P258" s="18">
        <v>1.66</v>
      </c>
      <c r="Q258" s="18">
        <v>0</v>
      </c>
      <c r="R258" s="18">
        <v>0</v>
      </c>
      <c r="S258" s="18">
        <v>0.2</v>
      </c>
      <c r="T258" s="18">
        <v>0.5</v>
      </c>
      <c r="U258" s="18">
        <v>0</v>
      </c>
      <c r="V258" s="18">
        <v>49</v>
      </c>
      <c r="W258" s="18">
        <v>7</v>
      </c>
      <c r="X258" s="18">
        <v>9.4</v>
      </c>
      <c r="Y258" s="18">
        <v>31.6</v>
      </c>
      <c r="Z258" s="18">
        <v>0.78</v>
      </c>
      <c r="AA258" s="18">
        <v>0</v>
      </c>
      <c r="AB258" s="18">
        <v>1</v>
      </c>
      <c r="AC258" s="18">
        <v>0.2</v>
      </c>
      <c r="AD258" s="18">
        <v>0.28000000000000003</v>
      </c>
      <c r="AE258" s="18">
        <v>0.04</v>
      </c>
      <c r="AF258" s="18">
        <v>0.02</v>
      </c>
      <c r="AG258" s="18">
        <v>0.14000000000000001</v>
      </c>
      <c r="AH258" s="18">
        <v>0.4</v>
      </c>
      <c r="AI258" s="18">
        <v>0</v>
      </c>
      <c r="AJ258" s="15">
        <v>0</v>
      </c>
      <c r="AK258" s="15">
        <v>64.400000000000006</v>
      </c>
      <c r="AL258" s="15">
        <v>49.6</v>
      </c>
      <c r="AM258" s="15">
        <v>85.4</v>
      </c>
      <c r="AN258" s="15">
        <v>44.6</v>
      </c>
      <c r="AO258" s="15">
        <v>18.600000000000001</v>
      </c>
      <c r="AP258" s="15">
        <v>39.6</v>
      </c>
      <c r="AQ258" s="15">
        <v>16</v>
      </c>
      <c r="AR258" s="15">
        <v>74.2</v>
      </c>
      <c r="AS258" s="15">
        <v>59.4</v>
      </c>
      <c r="AT258" s="15">
        <v>58.2</v>
      </c>
      <c r="AU258" s="15">
        <v>92.8</v>
      </c>
      <c r="AV258" s="15">
        <v>24.8</v>
      </c>
      <c r="AW258" s="15">
        <v>62</v>
      </c>
      <c r="AX258" s="15">
        <v>305.8</v>
      </c>
      <c r="AY258" s="15">
        <v>0</v>
      </c>
      <c r="AZ258" s="15">
        <v>105.2</v>
      </c>
      <c r="BA258" s="15">
        <v>58.2</v>
      </c>
      <c r="BB258" s="15">
        <v>36</v>
      </c>
      <c r="BC258" s="15">
        <v>26</v>
      </c>
      <c r="BD258" s="15">
        <v>0</v>
      </c>
      <c r="BE258" s="15">
        <v>0</v>
      </c>
      <c r="BF258" s="15">
        <v>0</v>
      </c>
      <c r="BG258" s="15">
        <v>0</v>
      </c>
      <c r="BH258" s="15">
        <v>0</v>
      </c>
      <c r="BI258" s="15">
        <v>0</v>
      </c>
      <c r="BJ258" s="15">
        <v>0</v>
      </c>
      <c r="BK258" s="15">
        <v>0.03</v>
      </c>
      <c r="BL258" s="15">
        <v>0</v>
      </c>
      <c r="BM258" s="15">
        <v>0</v>
      </c>
      <c r="BN258" s="15">
        <v>0</v>
      </c>
      <c r="BO258" s="15">
        <v>0</v>
      </c>
      <c r="BP258" s="15">
        <v>0</v>
      </c>
      <c r="BQ258" s="15">
        <v>0</v>
      </c>
      <c r="BR258" s="15">
        <v>0</v>
      </c>
      <c r="BS258" s="15">
        <v>0.02</v>
      </c>
      <c r="BT258" s="15">
        <v>0</v>
      </c>
      <c r="BU258" s="15">
        <v>0</v>
      </c>
      <c r="BV258" s="15">
        <v>0.1</v>
      </c>
      <c r="BW258" s="15">
        <v>0.02</v>
      </c>
      <c r="BX258" s="15">
        <v>0</v>
      </c>
      <c r="BY258" s="15">
        <v>0</v>
      </c>
      <c r="BZ258" s="15">
        <v>0</v>
      </c>
      <c r="CA258" s="15">
        <v>0</v>
      </c>
      <c r="CB258" s="15">
        <v>9.4</v>
      </c>
      <c r="CC258" s="19"/>
      <c r="CD258" s="19"/>
      <c r="CE258" s="15">
        <v>0.17</v>
      </c>
      <c r="CG258" s="15">
        <v>0</v>
      </c>
      <c r="CH258" s="15">
        <v>0</v>
      </c>
      <c r="CI258" s="15">
        <v>0</v>
      </c>
      <c r="CJ258" s="15">
        <v>0</v>
      </c>
      <c r="CK258" s="15">
        <v>0</v>
      </c>
      <c r="CL258" s="15">
        <v>0</v>
      </c>
      <c r="CM258" s="15">
        <v>0</v>
      </c>
      <c r="CN258" s="15">
        <v>0</v>
      </c>
      <c r="CO258" s="15">
        <v>0</v>
      </c>
      <c r="CP258" s="15">
        <v>0</v>
      </c>
      <c r="CQ258" s="15">
        <v>0</v>
      </c>
    </row>
    <row r="259" spans="1:95" s="26" customFormat="1" x14ac:dyDescent="0.3">
      <c r="A259" s="33"/>
      <c r="B259" s="24" t="s">
        <v>110</v>
      </c>
      <c r="C259" s="25"/>
      <c r="D259" s="25">
        <v>29.7</v>
      </c>
      <c r="E259" s="25">
        <v>8.75</v>
      </c>
      <c r="F259" s="25">
        <v>20.7</v>
      </c>
      <c r="G259" s="25">
        <v>0</v>
      </c>
      <c r="H259" s="25">
        <v>112.18</v>
      </c>
      <c r="I259" s="25">
        <v>740.55</v>
      </c>
      <c r="J259" s="25">
        <v>7.16</v>
      </c>
      <c r="K259" s="25">
        <v>6.18</v>
      </c>
      <c r="L259" s="25">
        <v>4.4800000000000004</v>
      </c>
      <c r="M259" s="25">
        <v>0</v>
      </c>
      <c r="N259" s="25">
        <v>33.04</v>
      </c>
      <c r="O259" s="25">
        <v>70.86</v>
      </c>
      <c r="P259" s="25">
        <v>8.27</v>
      </c>
      <c r="Q259" s="25">
        <v>0</v>
      </c>
      <c r="R259" s="25">
        <v>0</v>
      </c>
      <c r="S259" s="25">
        <v>0.92</v>
      </c>
      <c r="T259" s="25">
        <v>5.23</v>
      </c>
      <c r="U259" s="25">
        <v>499.16</v>
      </c>
      <c r="V259" s="25">
        <v>1010.99</v>
      </c>
      <c r="W259" s="25">
        <v>111.9</v>
      </c>
      <c r="X259" s="25">
        <v>96.23</v>
      </c>
      <c r="Y259" s="25">
        <v>361.96</v>
      </c>
      <c r="Z259" s="25">
        <v>4.76</v>
      </c>
      <c r="AA259" s="25">
        <v>60.59</v>
      </c>
      <c r="AB259" s="25">
        <v>2131.54</v>
      </c>
      <c r="AC259" s="25">
        <v>547.70000000000005</v>
      </c>
      <c r="AD259" s="25">
        <v>6.39</v>
      </c>
      <c r="AE259" s="25">
        <v>0.34</v>
      </c>
      <c r="AF259" s="25">
        <v>0.26</v>
      </c>
      <c r="AG259" s="25">
        <v>4.12</v>
      </c>
      <c r="AH259" s="25">
        <v>7.97</v>
      </c>
      <c r="AI259" s="25">
        <v>10.81</v>
      </c>
      <c r="AJ259" s="26">
        <v>0</v>
      </c>
      <c r="AK259" s="26">
        <v>429.84</v>
      </c>
      <c r="AL259" s="26">
        <v>389.55</v>
      </c>
      <c r="AM259" s="26">
        <v>685.85</v>
      </c>
      <c r="AN259" s="26">
        <v>312.85000000000002</v>
      </c>
      <c r="AO259" s="26">
        <v>146.47999999999999</v>
      </c>
      <c r="AP259" s="26">
        <v>305.13</v>
      </c>
      <c r="AQ259" s="26">
        <v>104.2</v>
      </c>
      <c r="AR259" s="26">
        <v>454.19</v>
      </c>
      <c r="AS259" s="26">
        <v>354.06</v>
      </c>
      <c r="AT259" s="26">
        <v>455.66</v>
      </c>
      <c r="AU259" s="26">
        <v>550.05999999999995</v>
      </c>
      <c r="AV259" s="26">
        <v>180.55</v>
      </c>
      <c r="AW259" s="26">
        <v>337.9</v>
      </c>
      <c r="AX259" s="26">
        <v>2517.6799999999998</v>
      </c>
      <c r="AY259" s="26">
        <v>0.63</v>
      </c>
      <c r="AZ259" s="26">
        <v>751.47</v>
      </c>
      <c r="BA259" s="26">
        <v>451.78</v>
      </c>
      <c r="BB259" s="26">
        <v>250.09</v>
      </c>
      <c r="BC259" s="26">
        <v>176.24</v>
      </c>
      <c r="BD259" s="26">
        <v>0.27</v>
      </c>
      <c r="BE259" s="26">
        <v>0.06</v>
      </c>
      <c r="BF259" s="26">
        <v>0.05</v>
      </c>
      <c r="BG259" s="26">
        <v>0.14000000000000001</v>
      </c>
      <c r="BH259" s="26">
        <v>0.17</v>
      </c>
      <c r="BI259" s="26">
        <v>0.56999999999999995</v>
      </c>
      <c r="BJ259" s="26">
        <v>0</v>
      </c>
      <c r="BK259" s="26">
        <v>2.44</v>
      </c>
      <c r="BL259" s="26">
        <v>0</v>
      </c>
      <c r="BM259" s="26">
        <v>0.89</v>
      </c>
      <c r="BN259" s="26">
        <v>0.03</v>
      </c>
      <c r="BO259" s="26">
        <v>0.06</v>
      </c>
      <c r="BP259" s="26">
        <v>0</v>
      </c>
      <c r="BQ259" s="26">
        <v>0.04</v>
      </c>
      <c r="BR259" s="26">
        <v>0.22</v>
      </c>
      <c r="BS259" s="26">
        <v>3.67</v>
      </c>
      <c r="BT259" s="26">
        <v>0</v>
      </c>
      <c r="BU259" s="26">
        <v>0</v>
      </c>
      <c r="BV259" s="26">
        <v>5.89</v>
      </c>
      <c r="BW259" s="26">
        <v>0.03</v>
      </c>
      <c r="BX259" s="26">
        <v>0</v>
      </c>
      <c r="BY259" s="26">
        <v>0</v>
      </c>
      <c r="BZ259" s="26">
        <v>0</v>
      </c>
      <c r="CA259" s="26">
        <v>0</v>
      </c>
      <c r="CB259" s="26">
        <v>592.04</v>
      </c>
      <c r="CC259" s="13"/>
      <c r="CD259" s="13" t="e">
        <f>$I$259/$I$265*100</f>
        <v>#DIV/0!</v>
      </c>
      <c r="CE259" s="26">
        <v>415.85</v>
      </c>
      <c r="CG259" s="26">
        <v>0</v>
      </c>
      <c r="CH259" s="26">
        <v>0</v>
      </c>
      <c r="CI259" s="26">
        <v>0</v>
      </c>
      <c r="CJ259" s="26">
        <v>0</v>
      </c>
      <c r="CK259" s="26">
        <v>0</v>
      </c>
      <c r="CL259" s="26">
        <v>0</v>
      </c>
      <c r="CM259" s="26">
        <v>0</v>
      </c>
      <c r="CN259" s="26">
        <v>0</v>
      </c>
      <c r="CO259" s="26">
        <v>0</v>
      </c>
      <c r="CP259" s="26">
        <v>23.76</v>
      </c>
      <c r="CQ259" s="26">
        <v>0.87</v>
      </c>
    </row>
    <row r="260" spans="1:95" x14ac:dyDescent="0.3">
      <c r="B260" s="16" t="s">
        <v>111</v>
      </c>
    </row>
    <row r="261" spans="1:95" s="22" customFormat="1" x14ac:dyDescent="0.3">
      <c r="A261" s="31" t="s">
        <v>242</v>
      </c>
      <c r="B261" s="20" t="s">
        <v>168</v>
      </c>
      <c r="C261" s="21" t="str">
        <f>"70,0"</f>
        <v>70,0</v>
      </c>
      <c r="D261" s="21">
        <v>8.91</v>
      </c>
      <c r="E261" s="21">
        <v>5.42</v>
      </c>
      <c r="F261" s="21">
        <v>2.97</v>
      </c>
      <c r="G261" s="21">
        <v>0</v>
      </c>
      <c r="H261" s="21">
        <v>31.79</v>
      </c>
      <c r="I261" s="21">
        <v>188.90202419619996</v>
      </c>
      <c r="J261" s="21">
        <v>1.27</v>
      </c>
      <c r="K261" s="21">
        <v>0.04</v>
      </c>
      <c r="L261" s="21">
        <v>1.27</v>
      </c>
      <c r="M261" s="21">
        <v>0</v>
      </c>
      <c r="N261" s="21">
        <v>6.21</v>
      </c>
      <c r="O261" s="21">
        <v>24.32</v>
      </c>
      <c r="P261" s="21">
        <v>1.25</v>
      </c>
      <c r="Q261" s="21">
        <v>0</v>
      </c>
      <c r="R261" s="21">
        <v>0</v>
      </c>
      <c r="S261" s="21">
        <v>0.23</v>
      </c>
      <c r="T261" s="21">
        <v>1.03</v>
      </c>
      <c r="U261" s="21">
        <v>187.98</v>
      </c>
      <c r="V261" s="21">
        <v>79.25</v>
      </c>
      <c r="W261" s="21">
        <v>45.52</v>
      </c>
      <c r="X261" s="21">
        <v>10.51</v>
      </c>
      <c r="Y261" s="21">
        <v>78.88</v>
      </c>
      <c r="Z261" s="21">
        <v>0.63</v>
      </c>
      <c r="AA261" s="21">
        <v>12.77</v>
      </c>
      <c r="AB261" s="21">
        <v>9.51</v>
      </c>
      <c r="AC261" s="21">
        <v>37.93</v>
      </c>
      <c r="AD261" s="21">
        <v>0.73</v>
      </c>
      <c r="AE261" s="21">
        <v>0.05</v>
      </c>
      <c r="AF261" s="21">
        <v>0.08</v>
      </c>
      <c r="AG261" s="21">
        <v>0.4</v>
      </c>
      <c r="AH261" s="21">
        <v>2.4</v>
      </c>
      <c r="AI261" s="21">
        <v>0.04</v>
      </c>
      <c r="AJ261" s="22">
        <v>0</v>
      </c>
      <c r="AK261" s="22">
        <v>232.88</v>
      </c>
      <c r="AL261" s="22">
        <v>205.29</v>
      </c>
      <c r="AM261" s="22">
        <v>382.22</v>
      </c>
      <c r="AN261" s="22">
        <v>157.35</v>
      </c>
      <c r="AO261" s="22">
        <v>87.47</v>
      </c>
      <c r="AP261" s="22">
        <v>160.75</v>
      </c>
      <c r="AQ261" s="22">
        <v>52.44</v>
      </c>
      <c r="AR261" s="22">
        <v>235.8</v>
      </c>
      <c r="AS261" s="22">
        <v>174.72</v>
      </c>
      <c r="AT261" s="22">
        <v>206.64</v>
      </c>
      <c r="AU261" s="22">
        <v>214.03</v>
      </c>
      <c r="AV261" s="22">
        <v>99.85</v>
      </c>
      <c r="AW261" s="22">
        <v>162.27000000000001</v>
      </c>
      <c r="AX261" s="22">
        <v>1299.05</v>
      </c>
      <c r="AY261" s="22">
        <v>0.95</v>
      </c>
      <c r="AZ261" s="22">
        <v>398.09</v>
      </c>
      <c r="BA261" s="22">
        <v>254.68</v>
      </c>
      <c r="BB261" s="22">
        <v>128.27000000000001</v>
      </c>
      <c r="BC261" s="22">
        <v>96.46</v>
      </c>
      <c r="BD261" s="22">
        <v>0.04</v>
      </c>
      <c r="BE261" s="22">
        <v>0.01</v>
      </c>
      <c r="BF261" s="22">
        <v>0.01</v>
      </c>
      <c r="BG261" s="22">
        <v>0.02</v>
      </c>
      <c r="BH261" s="22">
        <v>0.03</v>
      </c>
      <c r="BI261" s="22">
        <v>0.08</v>
      </c>
      <c r="BJ261" s="22">
        <v>0</v>
      </c>
      <c r="BK261" s="22">
        <v>0.31</v>
      </c>
      <c r="BL261" s="22">
        <v>0</v>
      </c>
      <c r="BM261" s="22">
        <v>0.08</v>
      </c>
      <c r="BN261" s="22">
        <v>0</v>
      </c>
      <c r="BO261" s="22">
        <v>0</v>
      </c>
      <c r="BP261" s="22">
        <v>0</v>
      </c>
      <c r="BQ261" s="22">
        <v>0</v>
      </c>
      <c r="BR261" s="22">
        <v>0.03</v>
      </c>
      <c r="BS261" s="22">
        <v>0.28000000000000003</v>
      </c>
      <c r="BT261" s="22">
        <v>0</v>
      </c>
      <c r="BU261" s="22">
        <v>0</v>
      </c>
      <c r="BV261" s="22">
        <v>0.22</v>
      </c>
      <c r="BW261" s="22">
        <v>0.01</v>
      </c>
      <c r="BX261" s="22">
        <v>0</v>
      </c>
      <c r="BY261" s="22">
        <v>0</v>
      </c>
      <c r="BZ261" s="22">
        <v>0</v>
      </c>
      <c r="CA261" s="22">
        <v>0</v>
      </c>
      <c r="CB261" s="22">
        <v>35.43</v>
      </c>
      <c r="CC261" s="23"/>
      <c r="CD261" s="23"/>
      <c r="CE261" s="22">
        <v>14.36</v>
      </c>
      <c r="CG261" s="22">
        <v>0</v>
      </c>
      <c r="CH261" s="22">
        <v>0</v>
      </c>
      <c r="CI261" s="22">
        <v>0</v>
      </c>
      <c r="CJ261" s="22">
        <v>0</v>
      </c>
      <c r="CK261" s="22">
        <v>0</v>
      </c>
      <c r="CL261" s="22">
        <v>0</v>
      </c>
      <c r="CM261" s="22">
        <v>0</v>
      </c>
      <c r="CN261" s="22">
        <v>0</v>
      </c>
      <c r="CO261" s="22">
        <v>0</v>
      </c>
      <c r="CP261" s="22">
        <v>5.88</v>
      </c>
      <c r="CQ261" s="22">
        <v>0.42</v>
      </c>
    </row>
    <row r="262" spans="1:95" s="15" customFormat="1" x14ac:dyDescent="0.3">
      <c r="A262" s="32" t="s">
        <v>209</v>
      </c>
      <c r="B262" s="17" t="s">
        <v>131</v>
      </c>
      <c r="C262" s="18" t="str">
        <f>"180,0"</f>
        <v>180,0</v>
      </c>
      <c r="D262" s="18">
        <v>0.22</v>
      </c>
      <c r="E262" s="18">
        <v>0</v>
      </c>
      <c r="F262" s="18">
        <v>0.05</v>
      </c>
      <c r="G262" s="18">
        <v>0</v>
      </c>
      <c r="H262" s="18">
        <v>8.58</v>
      </c>
      <c r="I262" s="18">
        <v>34.628021999999994</v>
      </c>
      <c r="J262" s="18">
        <v>0</v>
      </c>
      <c r="K262" s="18">
        <v>0</v>
      </c>
      <c r="L262" s="18">
        <v>0</v>
      </c>
      <c r="M262" s="18">
        <v>0</v>
      </c>
      <c r="N262" s="18">
        <v>8.3800000000000008</v>
      </c>
      <c r="O262" s="18">
        <v>0</v>
      </c>
      <c r="P262" s="18">
        <v>0.2</v>
      </c>
      <c r="Q262" s="18">
        <v>0</v>
      </c>
      <c r="R262" s="18">
        <v>0</v>
      </c>
      <c r="S262" s="18">
        <v>0.36</v>
      </c>
      <c r="T262" s="18">
        <v>0.09</v>
      </c>
      <c r="U262" s="18">
        <v>0.78</v>
      </c>
      <c r="V262" s="18">
        <v>9.27</v>
      </c>
      <c r="W262" s="18">
        <v>2.46</v>
      </c>
      <c r="X262" s="18">
        <v>0.66</v>
      </c>
      <c r="Y262" s="18">
        <v>1.21</v>
      </c>
      <c r="Z262" s="18">
        <v>0.06</v>
      </c>
      <c r="AA262" s="18">
        <v>0</v>
      </c>
      <c r="AB262" s="18">
        <v>0.5</v>
      </c>
      <c r="AC262" s="18">
        <v>0.13</v>
      </c>
      <c r="AD262" s="18">
        <v>0.01</v>
      </c>
      <c r="AE262" s="18">
        <v>0</v>
      </c>
      <c r="AF262" s="18">
        <v>0</v>
      </c>
      <c r="AG262" s="18">
        <v>0.01</v>
      </c>
      <c r="AH262" s="18">
        <v>0.01</v>
      </c>
      <c r="AI262" s="18">
        <v>1.01</v>
      </c>
      <c r="AJ262" s="15">
        <v>0</v>
      </c>
      <c r="AK262" s="15">
        <v>0</v>
      </c>
      <c r="AL262" s="15">
        <v>0</v>
      </c>
      <c r="AM262" s="15">
        <v>0</v>
      </c>
      <c r="AN262" s="15">
        <v>0</v>
      </c>
      <c r="AO262" s="15">
        <v>0</v>
      </c>
      <c r="AP262" s="15">
        <v>0</v>
      </c>
      <c r="AQ262" s="15">
        <v>0</v>
      </c>
      <c r="AR262" s="15">
        <v>0</v>
      </c>
      <c r="AS262" s="15">
        <v>0</v>
      </c>
      <c r="AT262" s="15">
        <v>0</v>
      </c>
      <c r="AU262" s="15">
        <v>0</v>
      </c>
      <c r="AV262" s="15">
        <v>0</v>
      </c>
      <c r="AW262" s="15">
        <v>0</v>
      </c>
      <c r="AX262" s="15">
        <v>0</v>
      </c>
      <c r="AY262" s="15">
        <v>0</v>
      </c>
      <c r="AZ262" s="15">
        <v>0</v>
      </c>
      <c r="BA262" s="15">
        <v>0</v>
      </c>
      <c r="BB262" s="15">
        <v>0</v>
      </c>
      <c r="BC262" s="15">
        <v>0</v>
      </c>
      <c r="BD262" s="15">
        <v>0</v>
      </c>
      <c r="BE262" s="15">
        <v>0</v>
      </c>
      <c r="BF262" s="15">
        <v>0</v>
      </c>
      <c r="BG262" s="15">
        <v>0</v>
      </c>
      <c r="BH262" s="15">
        <v>0</v>
      </c>
      <c r="BI262" s="15">
        <v>0</v>
      </c>
      <c r="BJ262" s="15">
        <v>0</v>
      </c>
      <c r="BK262" s="15">
        <v>0</v>
      </c>
      <c r="BL262" s="15">
        <v>0</v>
      </c>
      <c r="BM262" s="15">
        <v>0</v>
      </c>
      <c r="BN262" s="15">
        <v>0</v>
      </c>
      <c r="BO262" s="15">
        <v>0</v>
      </c>
      <c r="BP262" s="15">
        <v>0</v>
      </c>
      <c r="BQ262" s="15">
        <v>0</v>
      </c>
      <c r="BR262" s="15">
        <v>0</v>
      </c>
      <c r="BS262" s="15">
        <v>0</v>
      </c>
      <c r="BT262" s="15">
        <v>0</v>
      </c>
      <c r="BU262" s="15">
        <v>0</v>
      </c>
      <c r="BV262" s="15">
        <v>0</v>
      </c>
      <c r="BW262" s="15">
        <v>0</v>
      </c>
      <c r="BX262" s="15">
        <v>0</v>
      </c>
      <c r="BY262" s="15">
        <v>0</v>
      </c>
      <c r="BZ262" s="15">
        <v>0</v>
      </c>
      <c r="CA262" s="15">
        <v>0</v>
      </c>
      <c r="CB262" s="15">
        <v>170.32</v>
      </c>
      <c r="CC262" s="19"/>
      <c r="CD262" s="19"/>
      <c r="CE262" s="15">
        <v>0.08</v>
      </c>
      <c r="CG262" s="15">
        <v>0</v>
      </c>
      <c r="CH262" s="15">
        <v>0</v>
      </c>
      <c r="CI262" s="15">
        <v>0</v>
      </c>
      <c r="CJ262" s="15">
        <v>0</v>
      </c>
      <c r="CK262" s="15">
        <v>0</v>
      </c>
      <c r="CL262" s="15">
        <v>0</v>
      </c>
      <c r="CM262" s="15">
        <v>0</v>
      </c>
      <c r="CN262" s="15">
        <v>0</v>
      </c>
      <c r="CO262" s="15">
        <v>0</v>
      </c>
      <c r="CP262" s="15">
        <v>9</v>
      </c>
      <c r="CQ262" s="15">
        <v>0</v>
      </c>
    </row>
    <row r="263" spans="1:95" s="26" customFormat="1" x14ac:dyDescent="0.3">
      <c r="A263" s="33"/>
      <c r="B263" s="24" t="s">
        <v>114</v>
      </c>
      <c r="C263" s="25"/>
      <c r="D263" s="25">
        <v>9.14</v>
      </c>
      <c r="E263" s="25">
        <v>5.42</v>
      </c>
      <c r="F263" s="25">
        <v>3.01</v>
      </c>
      <c r="G263" s="25">
        <v>0</v>
      </c>
      <c r="H263" s="25">
        <v>40.369999999999997</v>
      </c>
      <c r="I263" s="25">
        <v>223.53</v>
      </c>
      <c r="J263" s="25">
        <v>1.27</v>
      </c>
      <c r="K263" s="25">
        <v>0.04</v>
      </c>
      <c r="L263" s="25">
        <v>1.27</v>
      </c>
      <c r="M263" s="25">
        <v>0</v>
      </c>
      <c r="N263" s="25">
        <v>14.59</v>
      </c>
      <c r="O263" s="25">
        <v>24.32</v>
      </c>
      <c r="P263" s="25">
        <v>1.46</v>
      </c>
      <c r="Q263" s="25">
        <v>0</v>
      </c>
      <c r="R263" s="25">
        <v>0</v>
      </c>
      <c r="S263" s="25">
        <v>0.59</v>
      </c>
      <c r="T263" s="25">
        <v>1.1200000000000001</v>
      </c>
      <c r="U263" s="25">
        <v>188.76</v>
      </c>
      <c r="V263" s="25">
        <v>88.52</v>
      </c>
      <c r="W263" s="25">
        <v>47.98</v>
      </c>
      <c r="X263" s="25">
        <v>11.17</v>
      </c>
      <c r="Y263" s="25">
        <v>80.09</v>
      </c>
      <c r="Z263" s="25">
        <v>0.68</v>
      </c>
      <c r="AA263" s="25">
        <v>12.77</v>
      </c>
      <c r="AB263" s="25">
        <v>10.01</v>
      </c>
      <c r="AC263" s="25">
        <v>38.06</v>
      </c>
      <c r="AD263" s="25">
        <v>0.74</v>
      </c>
      <c r="AE263" s="25">
        <v>0.05</v>
      </c>
      <c r="AF263" s="25">
        <v>0.08</v>
      </c>
      <c r="AG263" s="25">
        <v>0.4</v>
      </c>
      <c r="AH263" s="25">
        <v>2.41</v>
      </c>
      <c r="AI263" s="25">
        <v>1.05</v>
      </c>
      <c r="AJ263" s="26">
        <v>0</v>
      </c>
      <c r="AK263" s="26">
        <v>232.88</v>
      </c>
      <c r="AL263" s="26">
        <v>205.29</v>
      </c>
      <c r="AM263" s="26">
        <v>382.22</v>
      </c>
      <c r="AN263" s="26">
        <v>157.35</v>
      </c>
      <c r="AO263" s="26">
        <v>87.47</v>
      </c>
      <c r="AP263" s="26">
        <v>160.75</v>
      </c>
      <c r="AQ263" s="26">
        <v>52.44</v>
      </c>
      <c r="AR263" s="26">
        <v>235.8</v>
      </c>
      <c r="AS263" s="26">
        <v>174.72</v>
      </c>
      <c r="AT263" s="26">
        <v>206.64</v>
      </c>
      <c r="AU263" s="26">
        <v>214.03</v>
      </c>
      <c r="AV263" s="26">
        <v>99.85</v>
      </c>
      <c r="AW263" s="26">
        <v>162.27000000000001</v>
      </c>
      <c r="AX263" s="26">
        <v>1299.05</v>
      </c>
      <c r="AY263" s="26">
        <v>0.95</v>
      </c>
      <c r="AZ263" s="26">
        <v>398.09</v>
      </c>
      <c r="BA263" s="26">
        <v>254.68</v>
      </c>
      <c r="BB263" s="26">
        <v>128.27000000000001</v>
      </c>
      <c r="BC263" s="26">
        <v>96.46</v>
      </c>
      <c r="BD263" s="26">
        <v>0.04</v>
      </c>
      <c r="BE263" s="26">
        <v>0.01</v>
      </c>
      <c r="BF263" s="26">
        <v>0.01</v>
      </c>
      <c r="BG263" s="26">
        <v>0.02</v>
      </c>
      <c r="BH263" s="26">
        <v>0.03</v>
      </c>
      <c r="BI263" s="26">
        <v>0.08</v>
      </c>
      <c r="BJ263" s="26">
        <v>0</v>
      </c>
      <c r="BK263" s="26">
        <v>0.31</v>
      </c>
      <c r="BL263" s="26">
        <v>0</v>
      </c>
      <c r="BM263" s="26">
        <v>0.08</v>
      </c>
      <c r="BN263" s="26">
        <v>0</v>
      </c>
      <c r="BO263" s="26">
        <v>0</v>
      </c>
      <c r="BP263" s="26">
        <v>0</v>
      </c>
      <c r="BQ263" s="26">
        <v>0</v>
      </c>
      <c r="BR263" s="26">
        <v>0.03</v>
      </c>
      <c r="BS263" s="26">
        <v>0.28000000000000003</v>
      </c>
      <c r="BT263" s="26">
        <v>0</v>
      </c>
      <c r="BU263" s="26">
        <v>0</v>
      </c>
      <c r="BV263" s="26">
        <v>0.22</v>
      </c>
      <c r="BW263" s="26">
        <v>0.01</v>
      </c>
      <c r="BX263" s="26">
        <v>0</v>
      </c>
      <c r="BY263" s="26">
        <v>0</v>
      </c>
      <c r="BZ263" s="26">
        <v>0</v>
      </c>
      <c r="CA263" s="26">
        <v>0</v>
      </c>
      <c r="CB263" s="26">
        <v>205.75</v>
      </c>
      <c r="CC263" s="13"/>
      <c r="CD263" s="13" t="e">
        <f>$I$263/$I$265*100</f>
        <v>#DIV/0!</v>
      </c>
      <c r="CE263" s="26">
        <v>14.44</v>
      </c>
      <c r="CG263" s="26">
        <v>0</v>
      </c>
      <c r="CH263" s="26">
        <v>0</v>
      </c>
      <c r="CI263" s="26">
        <v>0</v>
      </c>
      <c r="CJ263" s="26">
        <v>0</v>
      </c>
      <c r="CK263" s="26">
        <v>0</v>
      </c>
      <c r="CL263" s="26">
        <v>0</v>
      </c>
      <c r="CM263" s="26">
        <v>0</v>
      </c>
      <c r="CN263" s="26">
        <v>0</v>
      </c>
      <c r="CO263" s="26">
        <v>0</v>
      </c>
      <c r="CP263" s="26">
        <v>14.88</v>
      </c>
      <c r="CQ263" s="26">
        <v>0.42</v>
      </c>
    </row>
    <row r="264" spans="1:95" s="26" customFormat="1" x14ac:dyDescent="0.3">
      <c r="A264" s="33"/>
      <c r="B264" s="24" t="s">
        <v>115</v>
      </c>
      <c r="C264" s="25"/>
      <c r="D264" s="25">
        <v>47.96</v>
      </c>
      <c r="E264" s="25">
        <v>18.16</v>
      </c>
      <c r="F264" s="25">
        <v>37.130000000000003</v>
      </c>
      <c r="G264" s="25">
        <v>0.4</v>
      </c>
      <c r="H264" s="25">
        <v>220.87</v>
      </c>
      <c r="I264" s="25">
        <v>1387.86</v>
      </c>
      <c r="J264" s="25">
        <v>16.84</v>
      </c>
      <c r="K264" s="25">
        <v>6.46</v>
      </c>
      <c r="L264" s="25">
        <v>11.38</v>
      </c>
      <c r="M264" s="25">
        <v>0</v>
      </c>
      <c r="N264" s="25">
        <v>76.36</v>
      </c>
      <c r="O264" s="25">
        <v>130.96</v>
      </c>
      <c r="P264" s="25">
        <v>13.55</v>
      </c>
      <c r="Q264" s="25">
        <v>0</v>
      </c>
      <c r="R264" s="25">
        <v>0</v>
      </c>
      <c r="S264" s="25">
        <v>2.56</v>
      </c>
      <c r="T264" s="25">
        <v>9.0399999999999991</v>
      </c>
      <c r="U264" s="25">
        <v>899.1</v>
      </c>
      <c r="V264" s="25">
        <v>1645.21</v>
      </c>
      <c r="W264" s="25">
        <v>344.98</v>
      </c>
      <c r="X264" s="25">
        <v>158.80000000000001</v>
      </c>
      <c r="Y264" s="25">
        <v>636.70000000000005</v>
      </c>
      <c r="Z264" s="25">
        <v>8.81</v>
      </c>
      <c r="AA264" s="25">
        <v>155.79</v>
      </c>
      <c r="AB264" s="25">
        <v>2221.15</v>
      </c>
      <c r="AC264" s="25">
        <v>686.86</v>
      </c>
      <c r="AD264" s="25">
        <v>8</v>
      </c>
      <c r="AE264" s="25">
        <v>0.54</v>
      </c>
      <c r="AF264" s="25">
        <v>0.57999999999999996</v>
      </c>
      <c r="AG264" s="25">
        <v>5.86</v>
      </c>
      <c r="AH264" s="25">
        <v>13.92</v>
      </c>
      <c r="AI264" s="25">
        <v>22.58</v>
      </c>
      <c r="AJ264" s="26">
        <v>0</v>
      </c>
      <c r="AK264" s="26">
        <v>789.03</v>
      </c>
      <c r="AL264" s="26">
        <v>698.11</v>
      </c>
      <c r="AM264" s="26">
        <v>1256.6600000000001</v>
      </c>
      <c r="AN264" s="26">
        <v>560.14</v>
      </c>
      <c r="AO264" s="26">
        <v>280.60000000000002</v>
      </c>
      <c r="AP264" s="26">
        <v>543.70000000000005</v>
      </c>
      <c r="AQ264" s="26">
        <v>188.92</v>
      </c>
      <c r="AR264" s="26">
        <v>800</v>
      </c>
      <c r="AS264" s="26">
        <v>651.71</v>
      </c>
      <c r="AT264" s="26">
        <v>809.56</v>
      </c>
      <c r="AU264" s="26">
        <v>989.3</v>
      </c>
      <c r="AV264" s="26">
        <v>334.81</v>
      </c>
      <c r="AW264" s="26">
        <v>600.79</v>
      </c>
      <c r="AX264" s="26">
        <v>4186.78</v>
      </c>
      <c r="AY264" s="26">
        <v>1.58</v>
      </c>
      <c r="AZ264" s="26">
        <v>1253.33</v>
      </c>
      <c r="BA264" s="26">
        <v>813.62</v>
      </c>
      <c r="BB264" s="26">
        <v>464.08</v>
      </c>
      <c r="BC264" s="26">
        <v>314.74</v>
      </c>
      <c r="BD264" s="26">
        <v>0.68</v>
      </c>
      <c r="BE264" s="26">
        <v>0.15</v>
      </c>
      <c r="BF264" s="26">
        <v>0.13</v>
      </c>
      <c r="BG264" s="26">
        <v>0.34</v>
      </c>
      <c r="BH264" s="26">
        <v>0.44</v>
      </c>
      <c r="BI264" s="26">
        <v>1.43</v>
      </c>
      <c r="BJ264" s="26">
        <v>0</v>
      </c>
      <c r="BK264" s="26">
        <v>5.24</v>
      </c>
      <c r="BL264" s="26">
        <v>0</v>
      </c>
      <c r="BM264" s="26">
        <v>1.73</v>
      </c>
      <c r="BN264" s="26">
        <v>0.03</v>
      </c>
      <c r="BO264" s="26">
        <v>0.06</v>
      </c>
      <c r="BP264" s="26">
        <v>0</v>
      </c>
      <c r="BQ264" s="26">
        <v>0.08</v>
      </c>
      <c r="BR264" s="26">
        <v>0.53</v>
      </c>
      <c r="BS264" s="26">
        <v>6.28</v>
      </c>
      <c r="BT264" s="26">
        <v>0</v>
      </c>
      <c r="BU264" s="26">
        <v>0</v>
      </c>
      <c r="BV264" s="26">
        <v>6.25</v>
      </c>
      <c r="BW264" s="26">
        <v>0.04</v>
      </c>
      <c r="BX264" s="26">
        <v>0</v>
      </c>
      <c r="BY264" s="26">
        <v>0</v>
      </c>
      <c r="BZ264" s="26">
        <v>0</v>
      </c>
      <c r="CA264" s="26">
        <v>0</v>
      </c>
      <c r="CB264" s="26">
        <v>1216.01</v>
      </c>
      <c r="CC264" s="13"/>
      <c r="CD264" s="13"/>
      <c r="CE264" s="26">
        <v>525.99</v>
      </c>
      <c r="CG264" s="26">
        <v>2</v>
      </c>
      <c r="CH264" s="26">
        <v>2</v>
      </c>
      <c r="CI264" s="26">
        <v>2</v>
      </c>
      <c r="CJ264" s="26">
        <v>150</v>
      </c>
      <c r="CK264" s="26">
        <v>150</v>
      </c>
      <c r="CL264" s="26">
        <v>150</v>
      </c>
      <c r="CM264" s="26">
        <v>46.8</v>
      </c>
      <c r="CN264" s="26">
        <v>46.8</v>
      </c>
      <c r="CO264" s="26">
        <v>46.8</v>
      </c>
      <c r="CP264" s="26">
        <v>52.18</v>
      </c>
      <c r="CQ264" s="26">
        <v>2.0099999999999998</v>
      </c>
    </row>
    <row r="265" spans="1:95" x14ac:dyDescent="0.3">
      <c r="C265" s="49" t="s">
        <v>253</v>
      </c>
      <c r="D265" s="48"/>
      <c r="E265" s="48"/>
      <c r="F265" s="48"/>
      <c r="G265" s="48"/>
      <c r="H265" s="48"/>
      <c r="I265" s="48"/>
    </row>
    <row r="266" spans="1:95" x14ac:dyDescent="0.3">
      <c r="C266" s="48"/>
      <c r="D266" s="48"/>
      <c r="E266" s="48"/>
      <c r="F266" s="48"/>
      <c r="G266" s="48"/>
      <c r="H266" s="48"/>
      <c r="I266" s="48"/>
    </row>
    <row r="267" spans="1:95" x14ac:dyDescent="0.3">
      <c r="C267" s="48"/>
      <c r="D267" s="48"/>
      <c r="E267" s="48"/>
      <c r="F267" s="48"/>
      <c r="G267" s="48"/>
      <c r="H267" s="48"/>
      <c r="I267" s="48"/>
    </row>
    <row r="269" spans="1:95" x14ac:dyDescent="0.3">
      <c r="A269" s="37" t="s">
        <v>93</v>
      </c>
      <c r="B269" s="36" t="s">
        <v>94</v>
      </c>
      <c r="C269" s="36" t="s">
        <v>73</v>
      </c>
      <c r="D269" s="39" t="s">
        <v>0</v>
      </c>
      <c r="E269" s="40"/>
      <c r="F269" s="39" t="s">
        <v>1</v>
      </c>
      <c r="G269" s="40"/>
      <c r="H269" s="36" t="s">
        <v>74</v>
      </c>
      <c r="I269" s="36" t="s">
        <v>95</v>
      </c>
    </row>
    <row r="270" spans="1:95" x14ac:dyDescent="0.3">
      <c r="A270" s="38"/>
      <c r="B270" s="36"/>
      <c r="C270" s="36"/>
      <c r="D270" s="41"/>
      <c r="E270" s="42"/>
      <c r="F270" s="41"/>
      <c r="G270" s="42"/>
      <c r="H270" s="36"/>
      <c r="I270" s="36"/>
    </row>
    <row r="271" spans="1:95" x14ac:dyDescent="0.3">
      <c r="B271" s="16" t="s">
        <v>98</v>
      </c>
    </row>
    <row r="272" spans="1:95" s="22" customFormat="1" x14ac:dyDescent="0.3">
      <c r="A272" s="31" t="s">
        <v>176</v>
      </c>
      <c r="B272" s="20" t="s">
        <v>99</v>
      </c>
      <c r="C272" s="21" t="str">
        <f>"30,0"</f>
        <v>30,0</v>
      </c>
      <c r="D272" s="21">
        <v>2.37</v>
      </c>
      <c r="E272" s="21">
        <v>0</v>
      </c>
      <c r="F272" s="21">
        <v>0.3</v>
      </c>
      <c r="G272" s="21">
        <v>0</v>
      </c>
      <c r="H272" s="21">
        <v>15.48</v>
      </c>
      <c r="I272" s="21">
        <v>73.649999999999991</v>
      </c>
      <c r="J272" s="21">
        <v>0.06</v>
      </c>
      <c r="K272" s="21">
        <v>0</v>
      </c>
      <c r="L272" s="21">
        <v>0.06</v>
      </c>
      <c r="M272" s="21">
        <v>0</v>
      </c>
      <c r="N272" s="21">
        <v>0.63</v>
      </c>
      <c r="O272" s="21">
        <v>13.86</v>
      </c>
      <c r="P272" s="21">
        <v>0.99</v>
      </c>
      <c r="Q272" s="21">
        <v>0</v>
      </c>
      <c r="R272" s="21">
        <v>0</v>
      </c>
      <c r="S272" s="21">
        <v>0.09</v>
      </c>
      <c r="T272" s="21">
        <v>0.45</v>
      </c>
      <c r="U272" s="21">
        <v>0</v>
      </c>
      <c r="V272" s="21">
        <v>39.9</v>
      </c>
      <c r="W272" s="21">
        <v>6.9</v>
      </c>
      <c r="X272" s="21">
        <v>9.9</v>
      </c>
      <c r="Y272" s="21">
        <v>26.1</v>
      </c>
      <c r="Z272" s="21">
        <v>0.6</v>
      </c>
      <c r="AA272" s="21">
        <v>0</v>
      </c>
      <c r="AB272" s="21">
        <v>0</v>
      </c>
      <c r="AC272" s="21">
        <v>0</v>
      </c>
      <c r="AD272" s="21">
        <v>0.39</v>
      </c>
      <c r="AE272" s="21">
        <v>0.05</v>
      </c>
      <c r="AF272" s="21">
        <v>0.02</v>
      </c>
      <c r="AG272" s="21">
        <v>0.48</v>
      </c>
      <c r="AH272" s="21">
        <v>0.93</v>
      </c>
      <c r="AI272" s="21">
        <v>0</v>
      </c>
      <c r="AJ272" s="22">
        <v>0</v>
      </c>
      <c r="AK272" s="22">
        <v>0</v>
      </c>
      <c r="AL272" s="22">
        <v>0</v>
      </c>
      <c r="AM272" s="22">
        <v>0</v>
      </c>
      <c r="AN272" s="22">
        <v>0</v>
      </c>
      <c r="AO272" s="22">
        <v>0</v>
      </c>
      <c r="AP272" s="22">
        <v>0</v>
      </c>
      <c r="AQ272" s="22">
        <v>0</v>
      </c>
      <c r="AR272" s="22">
        <v>0</v>
      </c>
      <c r="AS272" s="22">
        <v>0</v>
      </c>
      <c r="AT272" s="22">
        <v>0</v>
      </c>
      <c r="AU272" s="22">
        <v>0</v>
      </c>
      <c r="AV272" s="22">
        <v>0</v>
      </c>
      <c r="AW272" s="22">
        <v>0</v>
      </c>
      <c r="AX272" s="22">
        <v>0</v>
      </c>
      <c r="AY272" s="22">
        <v>0</v>
      </c>
      <c r="AZ272" s="22">
        <v>0</v>
      </c>
      <c r="BA272" s="22">
        <v>0</v>
      </c>
      <c r="BB272" s="22">
        <v>0</v>
      </c>
      <c r="BC272" s="22">
        <v>0</v>
      </c>
      <c r="BD272" s="22">
        <v>0</v>
      </c>
      <c r="BE272" s="22">
        <v>0</v>
      </c>
      <c r="BF272" s="22">
        <v>0</v>
      </c>
      <c r="BG272" s="22">
        <v>0</v>
      </c>
      <c r="BH272" s="22">
        <v>0</v>
      </c>
      <c r="BI272" s="22">
        <v>0</v>
      </c>
      <c r="BJ272" s="22">
        <v>0</v>
      </c>
      <c r="BK272" s="22">
        <v>0</v>
      </c>
      <c r="BL272" s="22">
        <v>0</v>
      </c>
      <c r="BM272" s="22">
        <v>0</v>
      </c>
      <c r="BN272" s="22">
        <v>0</v>
      </c>
      <c r="BO272" s="22">
        <v>0</v>
      </c>
      <c r="BP272" s="22">
        <v>0</v>
      </c>
      <c r="BQ272" s="22">
        <v>0</v>
      </c>
      <c r="BR272" s="22">
        <v>0</v>
      </c>
      <c r="BS272" s="22">
        <v>0</v>
      </c>
      <c r="BT272" s="22">
        <v>0</v>
      </c>
      <c r="BU272" s="22">
        <v>0</v>
      </c>
      <c r="BV272" s="22">
        <v>0</v>
      </c>
      <c r="BW272" s="22">
        <v>0</v>
      </c>
      <c r="BX272" s="22">
        <v>0</v>
      </c>
      <c r="BY272" s="22">
        <v>0</v>
      </c>
      <c r="BZ272" s="22">
        <v>0</v>
      </c>
      <c r="CA272" s="22">
        <v>0</v>
      </c>
      <c r="CB272" s="22">
        <v>11.31</v>
      </c>
      <c r="CC272" s="23"/>
      <c r="CD272" s="23"/>
      <c r="CE272" s="22">
        <v>0</v>
      </c>
      <c r="CG272" s="22">
        <v>0</v>
      </c>
      <c r="CH272" s="22">
        <v>0</v>
      </c>
      <c r="CI272" s="22">
        <v>0</v>
      </c>
      <c r="CJ272" s="22">
        <v>0</v>
      </c>
      <c r="CK272" s="22">
        <v>0</v>
      </c>
      <c r="CL272" s="22">
        <v>0</v>
      </c>
      <c r="CM272" s="22">
        <v>0</v>
      </c>
      <c r="CN272" s="22">
        <v>0</v>
      </c>
      <c r="CO272" s="22">
        <v>0</v>
      </c>
      <c r="CP272" s="22">
        <v>0</v>
      </c>
      <c r="CQ272" s="22">
        <v>0</v>
      </c>
    </row>
    <row r="273" spans="1:95" s="22" customFormat="1" x14ac:dyDescent="0.3">
      <c r="A273" s="31" t="s">
        <v>191</v>
      </c>
      <c r="B273" s="20" t="s">
        <v>116</v>
      </c>
      <c r="C273" s="21" t="str">
        <f>"10,0"</f>
        <v>10,0</v>
      </c>
      <c r="D273" s="21">
        <v>2.63</v>
      </c>
      <c r="E273" s="21">
        <v>2.63</v>
      </c>
      <c r="F273" s="21">
        <v>2.66</v>
      </c>
      <c r="G273" s="21">
        <v>0</v>
      </c>
      <c r="H273" s="21">
        <v>0</v>
      </c>
      <c r="I273" s="21">
        <v>35.06</v>
      </c>
      <c r="J273" s="21">
        <v>1.53</v>
      </c>
      <c r="K273" s="21">
        <v>0</v>
      </c>
      <c r="L273" s="21">
        <v>1.53</v>
      </c>
      <c r="M273" s="21">
        <v>0</v>
      </c>
      <c r="N273" s="21">
        <v>0</v>
      </c>
      <c r="O273" s="21">
        <v>0</v>
      </c>
      <c r="P273" s="21">
        <v>0</v>
      </c>
      <c r="Q273" s="21">
        <v>0</v>
      </c>
      <c r="R273" s="21">
        <v>0</v>
      </c>
      <c r="S273" s="21">
        <v>0.2</v>
      </c>
      <c r="T273" s="21">
        <v>0.43</v>
      </c>
      <c r="U273" s="21">
        <v>0</v>
      </c>
      <c r="V273" s="21">
        <v>10</v>
      </c>
      <c r="W273" s="21">
        <v>100</v>
      </c>
      <c r="X273" s="21">
        <v>5.5</v>
      </c>
      <c r="Y273" s="21">
        <v>60</v>
      </c>
      <c r="Z273" s="21">
        <v>7.0000000000000007E-2</v>
      </c>
      <c r="AA273" s="21">
        <v>21</v>
      </c>
      <c r="AB273" s="21">
        <v>17</v>
      </c>
      <c r="AC273" s="21">
        <v>23.8</v>
      </c>
      <c r="AD273" s="21">
        <v>0.04</v>
      </c>
      <c r="AE273" s="21">
        <v>0</v>
      </c>
      <c r="AF273" s="21">
        <v>0.04</v>
      </c>
      <c r="AG273" s="21">
        <v>0.02</v>
      </c>
      <c r="AH273" s="21">
        <v>0.68</v>
      </c>
      <c r="AI273" s="21">
        <v>7.0000000000000007E-2</v>
      </c>
      <c r="AJ273" s="22">
        <v>0</v>
      </c>
      <c r="AK273" s="22">
        <v>157</v>
      </c>
      <c r="AL273" s="22">
        <v>117</v>
      </c>
      <c r="AM273" s="22">
        <v>230</v>
      </c>
      <c r="AN273" s="22">
        <v>158</v>
      </c>
      <c r="AO273" s="22">
        <v>56</v>
      </c>
      <c r="AP273" s="22">
        <v>95</v>
      </c>
      <c r="AQ273" s="22">
        <v>70</v>
      </c>
      <c r="AR273" s="22">
        <v>134</v>
      </c>
      <c r="AS273" s="22">
        <v>76</v>
      </c>
      <c r="AT273" s="22">
        <v>87</v>
      </c>
      <c r="AU273" s="22">
        <v>156</v>
      </c>
      <c r="AV273" s="22">
        <v>70</v>
      </c>
      <c r="AW273" s="22">
        <v>51</v>
      </c>
      <c r="AX273" s="22">
        <v>517</v>
      </c>
      <c r="AY273" s="22">
        <v>0</v>
      </c>
      <c r="AZ273" s="22">
        <v>273</v>
      </c>
      <c r="BA273" s="22">
        <v>129</v>
      </c>
      <c r="BB273" s="22">
        <v>139</v>
      </c>
      <c r="BC273" s="22">
        <v>21.5</v>
      </c>
      <c r="BD273" s="22">
        <v>0</v>
      </c>
      <c r="BE273" s="22">
        <v>0.01</v>
      </c>
      <c r="BF273" s="22">
        <v>0.04</v>
      </c>
      <c r="BG273" s="22">
        <v>0.11</v>
      </c>
      <c r="BH273" s="22">
        <v>0.13</v>
      </c>
      <c r="BI273" s="22">
        <v>0.33</v>
      </c>
      <c r="BJ273" s="22">
        <v>0.04</v>
      </c>
      <c r="BK273" s="22">
        <v>0.7</v>
      </c>
      <c r="BL273" s="22">
        <v>0.01</v>
      </c>
      <c r="BM273" s="22">
        <v>0.16</v>
      </c>
      <c r="BN273" s="22">
        <v>0.01</v>
      </c>
      <c r="BO273" s="22">
        <v>0</v>
      </c>
      <c r="BP273" s="22">
        <v>0</v>
      </c>
      <c r="BQ273" s="22">
        <v>0</v>
      </c>
      <c r="BR273" s="22">
        <v>7.0000000000000007E-2</v>
      </c>
      <c r="BS273" s="22">
        <v>0.52</v>
      </c>
      <c r="BT273" s="22">
        <v>0</v>
      </c>
      <c r="BU273" s="22">
        <v>0</v>
      </c>
      <c r="BV273" s="22">
        <v>7.0000000000000007E-2</v>
      </c>
      <c r="BW273" s="22">
        <v>0</v>
      </c>
      <c r="BX273" s="22">
        <v>0</v>
      </c>
      <c r="BY273" s="22">
        <v>0</v>
      </c>
      <c r="BZ273" s="22">
        <v>0</v>
      </c>
      <c r="CA273" s="22">
        <v>0</v>
      </c>
      <c r="CB273" s="22">
        <v>4.08</v>
      </c>
      <c r="CC273" s="23"/>
      <c r="CD273" s="23"/>
      <c r="CE273" s="22">
        <v>23.83</v>
      </c>
      <c r="CG273" s="22">
        <v>0</v>
      </c>
      <c r="CH273" s="22">
        <v>0</v>
      </c>
      <c r="CI273" s="22">
        <v>0</v>
      </c>
      <c r="CJ273" s="22">
        <v>0</v>
      </c>
      <c r="CK273" s="22">
        <v>0</v>
      </c>
      <c r="CL273" s="22">
        <v>0</v>
      </c>
      <c r="CM273" s="22">
        <v>0</v>
      </c>
      <c r="CN273" s="22">
        <v>0</v>
      </c>
      <c r="CO273" s="22">
        <v>0</v>
      </c>
      <c r="CP273" s="22">
        <v>0</v>
      </c>
      <c r="CQ273" s="22">
        <v>0</v>
      </c>
    </row>
    <row r="274" spans="1:95" s="22" customFormat="1" ht="31.2" x14ac:dyDescent="0.3">
      <c r="A274" s="31" t="s">
        <v>243</v>
      </c>
      <c r="B274" s="20" t="s">
        <v>169</v>
      </c>
      <c r="C274" s="21" t="str">
        <f>"180,0"</f>
        <v>180,0</v>
      </c>
      <c r="D274" s="21">
        <v>3.17</v>
      </c>
      <c r="E274" s="21">
        <v>2.62</v>
      </c>
      <c r="F274" s="21">
        <v>3.67</v>
      </c>
      <c r="G274" s="21">
        <v>0</v>
      </c>
      <c r="H274" s="21">
        <v>13.35</v>
      </c>
      <c r="I274" s="21">
        <v>98.374683600000012</v>
      </c>
      <c r="J274" s="21">
        <v>2.6</v>
      </c>
      <c r="K274" s="21">
        <v>0.04</v>
      </c>
      <c r="L274" s="21">
        <v>2.6</v>
      </c>
      <c r="M274" s="21">
        <v>0</v>
      </c>
      <c r="N274" s="21">
        <v>5.89</v>
      </c>
      <c r="O274" s="21">
        <v>7.16</v>
      </c>
      <c r="P274" s="21">
        <v>0.28999999999999998</v>
      </c>
      <c r="Q274" s="21">
        <v>0</v>
      </c>
      <c r="R274" s="21">
        <v>0</v>
      </c>
      <c r="S274" s="21">
        <v>0.09</v>
      </c>
      <c r="T274" s="21">
        <v>0.95</v>
      </c>
      <c r="U274" s="21">
        <v>92.9</v>
      </c>
      <c r="V274" s="21">
        <v>125.4</v>
      </c>
      <c r="W274" s="21">
        <v>96.79</v>
      </c>
      <c r="X274" s="21">
        <v>15.71</v>
      </c>
      <c r="Y274" s="21">
        <v>84.96</v>
      </c>
      <c r="Z274" s="21">
        <v>0.19</v>
      </c>
      <c r="AA274" s="21">
        <v>15.9</v>
      </c>
      <c r="AB274" s="21">
        <v>11.58</v>
      </c>
      <c r="AC274" s="21">
        <v>29.2</v>
      </c>
      <c r="AD274" s="21">
        <v>0.06</v>
      </c>
      <c r="AE274" s="21">
        <v>0.03</v>
      </c>
      <c r="AF274" s="21">
        <v>0.11</v>
      </c>
      <c r="AG274" s="21">
        <v>0.21</v>
      </c>
      <c r="AH274" s="21">
        <v>1.08</v>
      </c>
      <c r="AI274" s="21">
        <v>0.47</v>
      </c>
      <c r="AJ274" s="22">
        <v>0</v>
      </c>
      <c r="AK274" s="22">
        <v>42.99</v>
      </c>
      <c r="AL274" s="22">
        <v>33.840000000000003</v>
      </c>
      <c r="AM274" s="22">
        <v>63.58</v>
      </c>
      <c r="AN274" s="22">
        <v>26.77</v>
      </c>
      <c r="AO274" s="22">
        <v>16.39</v>
      </c>
      <c r="AP274" s="22">
        <v>24.77</v>
      </c>
      <c r="AQ274" s="22">
        <v>10.52</v>
      </c>
      <c r="AR274" s="22">
        <v>37.909999999999997</v>
      </c>
      <c r="AS274" s="22">
        <v>39.89</v>
      </c>
      <c r="AT274" s="22">
        <v>51.99</v>
      </c>
      <c r="AU274" s="22">
        <v>55.31</v>
      </c>
      <c r="AV274" s="22">
        <v>17.559999999999999</v>
      </c>
      <c r="AW274" s="22">
        <v>32.69</v>
      </c>
      <c r="AX274" s="22">
        <v>123.03</v>
      </c>
      <c r="AY274" s="22">
        <v>0</v>
      </c>
      <c r="AZ274" s="22">
        <v>33.909999999999997</v>
      </c>
      <c r="BA274" s="22">
        <v>33.96</v>
      </c>
      <c r="BB274" s="22">
        <v>29.79</v>
      </c>
      <c r="BC274" s="22">
        <v>13.99</v>
      </c>
      <c r="BD274" s="22">
        <v>0.05</v>
      </c>
      <c r="BE274" s="22">
        <v>0.01</v>
      </c>
      <c r="BF274" s="22">
        <v>0.01</v>
      </c>
      <c r="BG274" s="22">
        <v>0.02</v>
      </c>
      <c r="BH274" s="22">
        <v>0.03</v>
      </c>
      <c r="BI274" s="22">
        <v>0.1</v>
      </c>
      <c r="BJ274" s="22">
        <v>0</v>
      </c>
      <c r="BK274" s="22">
        <v>0.33</v>
      </c>
      <c r="BL274" s="22">
        <v>0</v>
      </c>
      <c r="BM274" s="22">
        <v>0.1</v>
      </c>
      <c r="BN274" s="22">
        <v>0</v>
      </c>
      <c r="BO274" s="22">
        <v>0</v>
      </c>
      <c r="BP274" s="22">
        <v>0</v>
      </c>
      <c r="BQ274" s="22">
        <v>0</v>
      </c>
      <c r="BR274" s="22">
        <v>0.04</v>
      </c>
      <c r="BS274" s="22">
        <v>0.32</v>
      </c>
      <c r="BT274" s="22">
        <v>0</v>
      </c>
      <c r="BU274" s="22">
        <v>0</v>
      </c>
      <c r="BV274" s="22">
        <v>0.03</v>
      </c>
      <c r="BW274" s="22">
        <v>0</v>
      </c>
      <c r="BX274" s="22">
        <v>0</v>
      </c>
      <c r="BY274" s="22">
        <v>0</v>
      </c>
      <c r="BZ274" s="22">
        <v>0</v>
      </c>
      <c r="CA274" s="22">
        <v>0</v>
      </c>
      <c r="CB274" s="22">
        <v>180.31</v>
      </c>
      <c r="CC274" s="23"/>
      <c r="CD274" s="23"/>
      <c r="CE274" s="22">
        <v>17.829999999999998</v>
      </c>
      <c r="CG274" s="22">
        <v>0</v>
      </c>
      <c r="CH274" s="22">
        <v>0</v>
      </c>
      <c r="CI274" s="22">
        <v>0</v>
      </c>
      <c r="CJ274" s="22">
        <v>0</v>
      </c>
      <c r="CK274" s="22">
        <v>0</v>
      </c>
      <c r="CL274" s="22">
        <v>0</v>
      </c>
      <c r="CM274" s="22">
        <v>0</v>
      </c>
      <c r="CN274" s="22">
        <v>0</v>
      </c>
      <c r="CO274" s="22">
        <v>0</v>
      </c>
      <c r="CP274" s="22">
        <v>2.16</v>
      </c>
      <c r="CQ274" s="22">
        <v>0.24</v>
      </c>
    </row>
    <row r="275" spans="1:95" s="15" customFormat="1" x14ac:dyDescent="0.3">
      <c r="A275" s="32" t="s">
        <v>179</v>
      </c>
      <c r="B275" s="17" t="s">
        <v>102</v>
      </c>
      <c r="C275" s="18" t="str">
        <f>"180,0"</f>
        <v>180,0</v>
      </c>
      <c r="D275" s="18">
        <v>7.0000000000000007E-2</v>
      </c>
      <c r="E275" s="18">
        <v>0</v>
      </c>
      <c r="F275" s="18">
        <v>0.02</v>
      </c>
      <c r="G275" s="18">
        <v>0.02</v>
      </c>
      <c r="H275" s="18">
        <v>8.2200000000000006</v>
      </c>
      <c r="I275" s="18">
        <v>31.597754399999996</v>
      </c>
      <c r="J275" s="18">
        <v>0</v>
      </c>
      <c r="K275" s="18">
        <v>0</v>
      </c>
      <c r="L275" s="18">
        <v>0</v>
      </c>
      <c r="M275" s="18">
        <v>0</v>
      </c>
      <c r="N275" s="18">
        <v>8.19</v>
      </c>
      <c r="O275" s="18">
        <v>0</v>
      </c>
      <c r="P275" s="18">
        <v>0.04</v>
      </c>
      <c r="Q275" s="18">
        <v>0</v>
      </c>
      <c r="R275" s="18">
        <v>0</v>
      </c>
      <c r="S275" s="18">
        <v>0</v>
      </c>
      <c r="T275" s="18">
        <v>0.03</v>
      </c>
      <c r="U275" s="18">
        <v>0.09</v>
      </c>
      <c r="V275" s="18">
        <v>0.24</v>
      </c>
      <c r="W275" s="18">
        <v>0.24</v>
      </c>
      <c r="X275" s="18">
        <v>0</v>
      </c>
      <c r="Y275" s="18">
        <v>0</v>
      </c>
      <c r="Z275" s="18">
        <v>0.02</v>
      </c>
      <c r="AA275" s="18">
        <v>0</v>
      </c>
      <c r="AB275" s="18">
        <v>0</v>
      </c>
      <c r="AC275" s="18">
        <v>0</v>
      </c>
      <c r="AD275" s="18">
        <v>0</v>
      </c>
      <c r="AE275" s="18">
        <v>0</v>
      </c>
      <c r="AF275" s="18">
        <v>0</v>
      </c>
      <c r="AG275" s="18">
        <v>0</v>
      </c>
      <c r="AH275" s="18">
        <v>0</v>
      </c>
      <c r="AI275" s="18">
        <v>0</v>
      </c>
      <c r="AJ275" s="15">
        <v>0</v>
      </c>
      <c r="AK275" s="15">
        <v>0</v>
      </c>
      <c r="AL275" s="15">
        <v>0</v>
      </c>
      <c r="AM275" s="15">
        <v>0</v>
      </c>
      <c r="AN275" s="15">
        <v>0</v>
      </c>
      <c r="AO275" s="15">
        <v>0</v>
      </c>
      <c r="AP275" s="15">
        <v>0</v>
      </c>
      <c r="AQ275" s="15">
        <v>0</v>
      </c>
      <c r="AR275" s="15">
        <v>0</v>
      </c>
      <c r="AS275" s="15">
        <v>0</v>
      </c>
      <c r="AT275" s="15">
        <v>0</v>
      </c>
      <c r="AU275" s="15">
        <v>0</v>
      </c>
      <c r="AV275" s="15">
        <v>0</v>
      </c>
      <c r="AW275" s="15">
        <v>0</v>
      </c>
      <c r="AX275" s="15">
        <v>0</v>
      </c>
      <c r="AY275" s="15">
        <v>0</v>
      </c>
      <c r="AZ275" s="15">
        <v>0</v>
      </c>
      <c r="BA275" s="15">
        <v>0</v>
      </c>
      <c r="BB275" s="15">
        <v>0</v>
      </c>
      <c r="BC275" s="15">
        <v>0</v>
      </c>
      <c r="BD275" s="15">
        <v>0</v>
      </c>
      <c r="BE275" s="15">
        <v>0</v>
      </c>
      <c r="BF275" s="15">
        <v>0</v>
      </c>
      <c r="BG275" s="15">
        <v>0</v>
      </c>
      <c r="BH275" s="15">
        <v>0</v>
      </c>
      <c r="BI275" s="15">
        <v>0</v>
      </c>
      <c r="BJ275" s="15">
        <v>0</v>
      </c>
      <c r="BK275" s="15">
        <v>0</v>
      </c>
      <c r="BL275" s="15">
        <v>0</v>
      </c>
      <c r="BM275" s="15">
        <v>0</v>
      </c>
      <c r="BN275" s="15">
        <v>0</v>
      </c>
      <c r="BO275" s="15">
        <v>0</v>
      </c>
      <c r="BP275" s="15">
        <v>0</v>
      </c>
      <c r="BQ275" s="15">
        <v>0</v>
      </c>
      <c r="BR275" s="15">
        <v>0</v>
      </c>
      <c r="BS275" s="15">
        <v>0</v>
      </c>
      <c r="BT275" s="15">
        <v>0</v>
      </c>
      <c r="BU275" s="15">
        <v>0</v>
      </c>
      <c r="BV275" s="15">
        <v>0</v>
      </c>
      <c r="BW275" s="15">
        <v>0</v>
      </c>
      <c r="BX275" s="15">
        <v>0</v>
      </c>
      <c r="BY275" s="15">
        <v>0</v>
      </c>
      <c r="BZ275" s="15">
        <v>0</v>
      </c>
      <c r="CA275" s="15">
        <v>0</v>
      </c>
      <c r="CB275" s="15">
        <v>171.04</v>
      </c>
      <c r="CC275" s="19"/>
      <c r="CD275" s="19"/>
      <c r="CE275" s="15">
        <v>0</v>
      </c>
      <c r="CG275" s="15">
        <v>0</v>
      </c>
      <c r="CH275" s="15">
        <v>0</v>
      </c>
      <c r="CI275" s="15">
        <v>0</v>
      </c>
      <c r="CJ275" s="15">
        <v>0</v>
      </c>
      <c r="CK275" s="15">
        <v>0</v>
      </c>
      <c r="CL275" s="15">
        <v>0</v>
      </c>
      <c r="CM275" s="15">
        <v>0</v>
      </c>
      <c r="CN275" s="15">
        <v>0</v>
      </c>
      <c r="CO275" s="15">
        <v>0</v>
      </c>
      <c r="CP275" s="15">
        <v>9</v>
      </c>
      <c r="CQ275" s="15">
        <v>0</v>
      </c>
    </row>
    <row r="276" spans="1:95" s="26" customFormat="1" x14ac:dyDescent="0.3">
      <c r="A276" s="33"/>
      <c r="B276" s="24" t="s">
        <v>103</v>
      </c>
      <c r="C276" s="25"/>
      <c r="D276" s="25">
        <v>8.24</v>
      </c>
      <c r="E276" s="25">
        <v>5.25</v>
      </c>
      <c r="F276" s="25">
        <v>6.65</v>
      </c>
      <c r="G276" s="25">
        <v>0.02</v>
      </c>
      <c r="H276" s="25">
        <v>37.049999999999997</v>
      </c>
      <c r="I276" s="25">
        <v>238.68</v>
      </c>
      <c r="J276" s="25">
        <v>4.1900000000000004</v>
      </c>
      <c r="K276" s="25">
        <v>0.04</v>
      </c>
      <c r="L276" s="25">
        <v>4.1900000000000004</v>
      </c>
      <c r="M276" s="25">
        <v>0</v>
      </c>
      <c r="N276" s="25">
        <v>14.71</v>
      </c>
      <c r="O276" s="25">
        <v>21.02</v>
      </c>
      <c r="P276" s="25">
        <v>1.32</v>
      </c>
      <c r="Q276" s="25">
        <v>0</v>
      </c>
      <c r="R276" s="25">
        <v>0</v>
      </c>
      <c r="S276" s="25">
        <v>0.38</v>
      </c>
      <c r="T276" s="25">
        <v>1.86</v>
      </c>
      <c r="U276" s="25">
        <v>92.99</v>
      </c>
      <c r="V276" s="25">
        <v>175.54</v>
      </c>
      <c r="W276" s="25">
        <v>203.92</v>
      </c>
      <c r="X276" s="25">
        <v>31.11</v>
      </c>
      <c r="Y276" s="25">
        <v>171.06</v>
      </c>
      <c r="Z276" s="25">
        <v>0.88</v>
      </c>
      <c r="AA276" s="25">
        <v>36.9</v>
      </c>
      <c r="AB276" s="25">
        <v>28.58</v>
      </c>
      <c r="AC276" s="25">
        <v>53</v>
      </c>
      <c r="AD276" s="25">
        <v>0.49</v>
      </c>
      <c r="AE276" s="25">
        <v>0.08</v>
      </c>
      <c r="AF276" s="25">
        <v>0.17</v>
      </c>
      <c r="AG276" s="25">
        <v>0.71</v>
      </c>
      <c r="AH276" s="25">
        <v>2.69</v>
      </c>
      <c r="AI276" s="25">
        <v>0.54</v>
      </c>
      <c r="AJ276" s="26">
        <v>0</v>
      </c>
      <c r="AK276" s="26">
        <v>199.99</v>
      </c>
      <c r="AL276" s="26">
        <v>150.84</v>
      </c>
      <c r="AM276" s="26">
        <v>293.58</v>
      </c>
      <c r="AN276" s="26">
        <v>184.77</v>
      </c>
      <c r="AO276" s="26">
        <v>72.39</v>
      </c>
      <c r="AP276" s="26">
        <v>119.77</v>
      </c>
      <c r="AQ276" s="26">
        <v>80.52</v>
      </c>
      <c r="AR276" s="26">
        <v>171.91</v>
      </c>
      <c r="AS276" s="26">
        <v>115.89</v>
      </c>
      <c r="AT276" s="26">
        <v>138.99</v>
      </c>
      <c r="AU276" s="26">
        <v>211.31</v>
      </c>
      <c r="AV276" s="26">
        <v>87.56</v>
      </c>
      <c r="AW276" s="26">
        <v>83.69</v>
      </c>
      <c r="AX276" s="26">
        <v>640.03</v>
      </c>
      <c r="AY276" s="26">
        <v>0</v>
      </c>
      <c r="AZ276" s="26">
        <v>306.91000000000003</v>
      </c>
      <c r="BA276" s="26">
        <v>162.96</v>
      </c>
      <c r="BB276" s="26">
        <v>168.79</v>
      </c>
      <c r="BC276" s="26">
        <v>35.49</v>
      </c>
      <c r="BD276" s="26">
        <v>0.05</v>
      </c>
      <c r="BE276" s="26">
        <v>0.02</v>
      </c>
      <c r="BF276" s="26">
        <v>0.05</v>
      </c>
      <c r="BG276" s="26">
        <v>0.13</v>
      </c>
      <c r="BH276" s="26">
        <v>0.16</v>
      </c>
      <c r="BI276" s="26">
        <v>0.43</v>
      </c>
      <c r="BJ276" s="26">
        <v>0.04</v>
      </c>
      <c r="BK276" s="26">
        <v>1.03</v>
      </c>
      <c r="BL276" s="26">
        <v>0.01</v>
      </c>
      <c r="BM276" s="26">
        <v>0.26</v>
      </c>
      <c r="BN276" s="26">
        <v>0.01</v>
      </c>
      <c r="BO276" s="26">
        <v>0</v>
      </c>
      <c r="BP276" s="26">
        <v>0</v>
      </c>
      <c r="BQ276" s="26">
        <v>0</v>
      </c>
      <c r="BR276" s="26">
        <v>0.11</v>
      </c>
      <c r="BS276" s="26">
        <v>0.84</v>
      </c>
      <c r="BT276" s="26">
        <v>0</v>
      </c>
      <c r="BU276" s="26">
        <v>0</v>
      </c>
      <c r="BV276" s="26">
        <v>0.1</v>
      </c>
      <c r="BW276" s="26">
        <v>0</v>
      </c>
      <c r="BX276" s="26">
        <v>0</v>
      </c>
      <c r="BY276" s="26">
        <v>0</v>
      </c>
      <c r="BZ276" s="26">
        <v>0</v>
      </c>
      <c r="CA276" s="26">
        <v>0</v>
      </c>
      <c r="CB276" s="26">
        <v>366.73</v>
      </c>
      <c r="CC276" s="13"/>
      <c r="CD276" s="13" t="e">
        <f>$I$276/$I$293*100</f>
        <v>#DIV/0!</v>
      </c>
      <c r="CE276" s="26">
        <v>41.66</v>
      </c>
      <c r="CG276" s="26">
        <v>0</v>
      </c>
      <c r="CH276" s="26">
        <v>0</v>
      </c>
      <c r="CI276" s="26">
        <v>0</v>
      </c>
      <c r="CJ276" s="26">
        <v>0</v>
      </c>
      <c r="CK276" s="26">
        <v>0</v>
      </c>
      <c r="CL276" s="26">
        <v>0</v>
      </c>
      <c r="CM276" s="26">
        <v>0</v>
      </c>
      <c r="CN276" s="26">
        <v>0</v>
      </c>
      <c r="CO276" s="26">
        <v>0</v>
      </c>
      <c r="CP276" s="26">
        <v>11.16</v>
      </c>
      <c r="CQ276" s="26">
        <v>0.24</v>
      </c>
    </row>
    <row r="277" spans="1:95" x14ac:dyDescent="0.3">
      <c r="B277" s="16" t="s">
        <v>182</v>
      </c>
    </row>
    <row r="278" spans="1:95" s="15" customFormat="1" x14ac:dyDescent="0.3">
      <c r="A278" s="32" t="s">
        <v>184</v>
      </c>
      <c r="B278" s="17" t="s">
        <v>194</v>
      </c>
      <c r="C278" s="18" t="str">
        <f>"100,0"</f>
        <v>100,0</v>
      </c>
      <c r="D278" s="18">
        <v>0.4</v>
      </c>
      <c r="E278" s="18">
        <v>0</v>
      </c>
      <c r="F278" s="18">
        <v>0.4</v>
      </c>
      <c r="G278" s="18">
        <v>0.4</v>
      </c>
      <c r="H278" s="18">
        <v>11.6</v>
      </c>
      <c r="I278" s="18">
        <v>48.68</v>
      </c>
      <c r="J278" s="18">
        <v>0.1</v>
      </c>
      <c r="K278" s="18">
        <v>0</v>
      </c>
      <c r="L278" s="18">
        <v>0</v>
      </c>
      <c r="M278" s="18">
        <v>0</v>
      </c>
      <c r="N278" s="18">
        <v>9</v>
      </c>
      <c r="O278" s="18">
        <v>0.8</v>
      </c>
      <c r="P278" s="18">
        <v>1.8</v>
      </c>
      <c r="Q278" s="18">
        <v>0</v>
      </c>
      <c r="R278" s="18">
        <v>0</v>
      </c>
      <c r="S278" s="18">
        <v>0.8</v>
      </c>
      <c r="T278" s="18">
        <v>0.5</v>
      </c>
      <c r="U278" s="18">
        <v>26</v>
      </c>
      <c r="V278" s="18">
        <v>278</v>
      </c>
      <c r="W278" s="18">
        <v>16</v>
      </c>
      <c r="X278" s="18">
        <v>9</v>
      </c>
      <c r="Y278" s="18">
        <v>11</v>
      </c>
      <c r="Z278" s="18">
        <v>2.2000000000000002</v>
      </c>
      <c r="AA278" s="18">
        <v>0</v>
      </c>
      <c r="AB278" s="18">
        <v>30</v>
      </c>
      <c r="AC278" s="18">
        <v>5</v>
      </c>
      <c r="AD278" s="18">
        <v>0.2</v>
      </c>
      <c r="AE278" s="18">
        <v>0.03</v>
      </c>
      <c r="AF278" s="18">
        <v>0.02</v>
      </c>
      <c r="AG278" s="18">
        <v>0.3</v>
      </c>
      <c r="AH278" s="18">
        <v>0.4</v>
      </c>
      <c r="AI278" s="18">
        <v>10</v>
      </c>
      <c r="AJ278" s="15">
        <v>0</v>
      </c>
      <c r="AK278" s="15">
        <v>12</v>
      </c>
      <c r="AL278" s="15">
        <v>13</v>
      </c>
      <c r="AM278" s="15">
        <v>19</v>
      </c>
      <c r="AN278" s="15">
        <v>18</v>
      </c>
      <c r="AO278" s="15">
        <v>3</v>
      </c>
      <c r="AP278" s="15">
        <v>11</v>
      </c>
      <c r="AQ278" s="15">
        <v>3</v>
      </c>
      <c r="AR278" s="15">
        <v>9</v>
      </c>
      <c r="AS278" s="15">
        <v>17</v>
      </c>
      <c r="AT278" s="15">
        <v>10</v>
      </c>
      <c r="AU278" s="15">
        <v>78</v>
      </c>
      <c r="AV278" s="15">
        <v>7</v>
      </c>
      <c r="AW278" s="15">
        <v>14</v>
      </c>
      <c r="AX278" s="15">
        <v>42</v>
      </c>
      <c r="AY278" s="15">
        <v>0</v>
      </c>
      <c r="AZ278" s="15">
        <v>13</v>
      </c>
      <c r="BA278" s="15">
        <v>16</v>
      </c>
      <c r="BB278" s="15">
        <v>6</v>
      </c>
      <c r="BC278" s="15">
        <v>5</v>
      </c>
      <c r="BD278" s="15">
        <v>0</v>
      </c>
      <c r="BE278" s="15">
        <v>0</v>
      </c>
      <c r="BF278" s="15">
        <v>0</v>
      </c>
      <c r="BG278" s="15">
        <v>0</v>
      </c>
      <c r="BH278" s="15">
        <v>0</v>
      </c>
      <c r="BI278" s="15">
        <v>0</v>
      </c>
      <c r="BJ278" s="15">
        <v>0</v>
      </c>
      <c r="BK278" s="15">
        <v>0</v>
      </c>
      <c r="BL278" s="15">
        <v>0</v>
      </c>
      <c r="BM278" s="15">
        <v>0</v>
      </c>
      <c r="BN278" s="15">
        <v>0</v>
      </c>
      <c r="BO278" s="15">
        <v>0</v>
      </c>
      <c r="BP278" s="15">
        <v>0</v>
      </c>
      <c r="BQ278" s="15">
        <v>0</v>
      </c>
      <c r="BR278" s="15">
        <v>0</v>
      </c>
      <c r="BS278" s="15">
        <v>0</v>
      </c>
      <c r="BT278" s="15">
        <v>0</v>
      </c>
      <c r="BU278" s="15">
        <v>0</v>
      </c>
      <c r="BV278" s="15">
        <v>0</v>
      </c>
      <c r="BW278" s="15">
        <v>0</v>
      </c>
      <c r="BX278" s="15">
        <v>0</v>
      </c>
      <c r="BY278" s="15">
        <v>0</v>
      </c>
      <c r="BZ278" s="15">
        <v>0</v>
      </c>
      <c r="CA278" s="15">
        <v>0</v>
      </c>
      <c r="CB278" s="15">
        <v>86.3</v>
      </c>
      <c r="CC278" s="19"/>
      <c r="CD278" s="19"/>
      <c r="CE278" s="15">
        <v>5</v>
      </c>
      <c r="CG278" s="15">
        <v>2</v>
      </c>
      <c r="CH278" s="15">
        <v>2</v>
      </c>
      <c r="CI278" s="15">
        <v>2</v>
      </c>
      <c r="CJ278" s="15">
        <v>150</v>
      </c>
      <c r="CK278" s="15">
        <v>150</v>
      </c>
      <c r="CL278" s="15">
        <v>150</v>
      </c>
      <c r="CM278" s="15">
        <v>46.8</v>
      </c>
      <c r="CN278" s="15">
        <v>46.8</v>
      </c>
      <c r="CO278" s="15">
        <v>46.8</v>
      </c>
      <c r="CP278" s="15">
        <v>0</v>
      </c>
      <c r="CQ278" s="15">
        <v>0</v>
      </c>
    </row>
    <row r="279" spans="1:95" s="26" customFormat="1" x14ac:dyDescent="0.3">
      <c r="A279" s="33"/>
      <c r="B279" s="24" t="s">
        <v>183</v>
      </c>
      <c r="C279" s="25"/>
      <c r="D279" s="25">
        <v>0.4</v>
      </c>
      <c r="E279" s="25">
        <v>0</v>
      </c>
      <c r="F279" s="25">
        <v>0.4</v>
      </c>
      <c r="G279" s="25">
        <v>0.4</v>
      </c>
      <c r="H279" s="25">
        <v>11.6</v>
      </c>
      <c r="I279" s="25">
        <v>48.68</v>
      </c>
      <c r="J279" s="25">
        <v>0.1</v>
      </c>
      <c r="K279" s="25">
        <v>0</v>
      </c>
      <c r="L279" s="25">
        <v>0</v>
      </c>
      <c r="M279" s="25">
        <v>0</v>
      </c>
      <c r="N279" s="25">
        <v>9</v>
      </c>
      <c r="O279" s="25">
        <v>0.8</v>
      </c>
      <c r="P279" s="25">
        <v>1.8</v>
      </c>
      <c r="Q279" s="25">
        <v>0</v>
      </c>
      <c r="R279" s="25">
        <v>0</v>
      </c>
      <c r="S279" s="25">
        <v>0.8</v>
      </c>
      <c r="T279" s="25">
        <v>0.5</v>
      </c>
      <c r="U279" s="25">
        <v>26</v>
      </c>
      <c r="V279" s="25">
        <v>278</v>
      </c>
      <c r="W279" s="25">
        <v>16</v>
      </c>
      <c r="X279" s="25">
        <v>9</v>
      </c>
      <c r="Y279" s="25">
        <v>11</v>
      </c>
      <c r="Z279" s="25">
        <v>2.2000000000000002</v>
      </c>
      <c r="AA279" s="25">
        <v>0</v>
      </c>
      <c r="AB279" s="25">
        <v>30</v>
      </c>
      <c r="AC279" s="25">
        <v>5</v>
      </c>
      <c r="AD279" s="25">
        <v>0.2</v>
      </c>
      <c r="AE279" s="25">
        <v>0.03</v>
      </c>
      <c r="AF279" s="25">
        <v>0.02</v>
      </c>
      <c r="AG279" s="25">
        <v>0.3</v>
      </c>
      <c r="AH279" s="25">
        <v>0.4</v>
      </c>
      <c r="AI279" s="25">
        <v>10</v>
      </c>
      <c r="AJ279" s="26">
        <v>0</v>
      </c>
      <c r="AK279" s="26">
        <v>12</v>
      </c>
      <c r="AL279" s="26">
        <v>13</v>
      </c>
      <c r="AM279" s="26">
        <v>19</v>
      </c>
      <c r="AN279" s="26">
        <v>18</v>
      </c>
      <c r="AO279" s="26">
        <v>3</v>
      </c>
      <c r="AP279" s="26">
        <v>11</v>
      </c>
      <c r="AQ279" s="26">
        <v>3</v>
      </c>
      <c r="AR279" s="26">
        <v>9</v>
      </c>
      <c r="AS279" s="26">
        <v>17</v>
      </c>
      <c r="AT279" s="26">
        <v>10</v>
      </c>
      <c r="AU279" s="26">
        <v>78</v>
      </c>
      <c r="AV279" s="26">
        <v>7</v>
      </c>
      <c r="AW279" s="26">
        <v>14</v>
      </c>
      <c r="AX279" s="26">
        <v>42</v>
      </c>
      <c r="AY279" s="26">
        <v>0</v>
      </c>
      <c r="AZ279" s="26">
        <v>13</v>
      </c>
      <c r="BA279" s="26">
        <v>16</v>
      </c>
      <c r="BB279" s="26">
        <v>6</v>
      </c>
      <c r="BC279" s="26">
        <v>5</v>
      </c>
      <c r="BD279" s="26">
        <v>0</v>
      </c>
      <c r="BE279" s="26">
        <v>0</v>
      </c>
      <c r="BF279" s="26">
        <v>0</v>
      </c>
      <c r="BG279" s="26">
        <v>0</v>
      </c>
      <c r="BH279" s="26">
        <v>0</v>
      </c>
      <c r="BI279" s="26">
        <v>0</v>
      </c>
      <c r="BJ279" s="26">
        <v>0</v>
      </c>
      <c r="BK279" s="26">
        <v>0</v>
      </c>
      <c r="BL279" s="26">
        <v>0</v>
      </c>
      <c r="BM279" s="26">
        <v>0</v>
      </c>
      <c r="BN279" s="26">
        <v>0</v>
      </c>
      <c r="BO279" s="26">
        <v>0</v>
      </c>
      <c r="BP279" s="26">
        <v>0</v>
      </c>
      <c r="BQ279" s="26">
        <v>0</v>
      </c>
      <c r="BR279" s="26">
        <v>0</v>
      </c>
      <c r="BS279" s="26">
        <v>0</v>
      </c>
      <c r="BT279" s="26">
        <v>0</v>
      </c>
      <c r="BU279" s="26">
        <v>0</v>
      </c>
      <c r="BV279" s="26">
        <v>0</v>
      </c>
      <c r="BW279" s="26">
        <v>0</v>
      </c>
      <c r="BX279" s="26">
        <v>0</v>
      </c>
      <c r="BY279" s="26">
        <v>0</v>
      </c>
      <c r="BZ279" s="26">
        <v>0</v>
      </c>
      <c r="CA279" s="26">
        <v>0</v>
      </c>
      <c r="CB279" s="26">
        <v>86.3</v>
      </c>
      <c r="CC279" s="13"/>
      <c r="CD279" s="13" t="e">
        <f>$I$279/$I$293*100</f>
        <v>#DIV/0!</v>
      </c>
      <c r="CE279" s="26">
        <v>5</v>
      </c>
      <c r="CG279" s="26">
        <v>2</v>
      </c>
      <c r="CH279" s="26">
        <v>2</v>
      </c>
      <c r="CI279" s="26">
        <v>2</v>
      </c>
      <c r="CJ279" s="26">
        <v>150</v>
      </c>
      <c r="CK279" s="26">
        <v>150</v>
      </c>
      <c r="CL279" s="26">
        <v>150</v>
      </c>
      <c r="CM279" s="26">
        <v>46.8</v>
      </c>
      <c r="CN279" s="26">
        <v>46.8</v>
      </c>
      <c r="CO279" s="26">
        <v>46.8</v>
      </c>
      <c r="CP279" s="26">
        <v>0</v>
      </c>
      <c r="CQ279" s="26">
        <v>0</v>
      </c>
    </row>
    <row r="280" spans="1:95" x14ac:dyDescent="0.3">
      <c r="B280" s="16" t="s">
        <v>104</v>
      </c>
    </row>
    <row r="281" spans="1:95" s="22" customFormat="1" x14ac:dyDescent="0.3">
      <c r="A281" s="31" t="s">
        <v>195</v>
      </c>
      <c r="B281" s="20" t="s">
        <v>119</v>
      </c>
      <c r="C281" s="21" t="str">
        <f>"60,0"</f>
        <v>60,0</v>
      </c>
      <c r="D281" s="21">
        <v>0.81</v>
      </c>
      <c r="E281" s="21">
        <v>0</v>
      </c>
      <c r="F281" s="21">
        <v>1.54</v>
      </c>
      <c r="G281" s="21">
        <v>0</v>
      </c>
      <c r="H281" s="21">
        <v>5.6</v>
      </c>
      <c r="I281" s="21">
        <v>37.742735687999996</v>
      </c>
      <c r="J281" s="21">
        <v>0</v>
      </c>
      <c r="K281" s="21">
        <v>0</v>
      </c>
      <c r="L281" s="21">
        <v>0</v>
      </c>
      <c r="M281" s="21">
        <v>0</v>
      </c>
      <c r="N281" s="21">
        <v>2.67</v>
      </c>
      <c r="O281" s="21">
        <v>1.89</v>
      </c>
      <c r="P281" s="21">
        <v>1.05</v>
      </c>
      <c r="Q281" s="21">
        <v>0</v>
      </c>
      <c r="R281" s="21">
        <v>0</v>
      </c>
      <c r="S281" s="21">
        <v>0.23</v>
      </c>
      <c r="T281" s="21">
        <v>1.1200000000000001</v>
      </c>
      <c r="U281" s="21">
        <v>197.39</v>
      </c>
      <c r="V281" s="21">
        <v>153.13</v>
      </c>
      <c r="W281" s="21">
        <v>15.76</v>
      </c>
      <c r="X281" s="21">
        <v>10.8</v>
      </c>
      <c r="Y281" s="21">
        <v>23.77</v>
      </c>
      <c r="Z281" s="21">
        <v>0.44</v>
      </c>
      <c r="AA281" s="21">
        <v>0</v>
      </c>
      <c r="AB281" s="21">
        <v>711.6</v>
      </c>
      <c r="AC281" s="21">
        <v>121.01</v>
      </c>
      <c r="AD281" s="21">
        <v>0.08</v>
      </c>
      <c r="AE281" s="21">
        <v>0.03</v>
      </c>
      <c r="AF281" s="21">
        <v>0.02</v>
      </c>
      <c r="AG281" s="21">
        <v>0.27</v>
      </c>
      <c r="AH281" s="21">
        <v>0.41</v>
      </c>
      <c r="AI281" s="21">
        <v>6.94</v>
      </c>
      <c r="AJ281" s="22">
        <v>0</v>
      </c>
      <c r="AK281" s="22">
        <v>7.21</v>
      </c>
      <c r="AL281" s="22">
        <v>7.35</v>
      </c>
      <c r="AM281" s="22">
        <v>8.5</v>
      </c>
      <c r="AN281" s="22">
        <v>10.35</v>
      </c>
      <c r="AO281" s="22">
        <v>2.29</v>
      </c>
      <c r="AP281" s="22">
        <v>6.56</v>
      </c>
      <c r="AQ281" s="22">
        <v>1.62</v>
      </c>
      <c r="AR281" s="22">
        <v>5.79</v>
      </c>
      <c r="AS281" s="22">
        <v>6.35</v>
      </c>
      <c r="AT281" s="22">
        <v>8.86</v>
      </c>
      <c r="AU281" s="22">
        <v>36.869999999999997</v>
      </c>
      <c r="AV281" s="22">
        <v>2.0699999999999998</v>
      </c>
      <c r="AW281" s="22">
        <v>5.0599999999999996</v>
      </c>
      <c r="AX281" s="22">
        <v>38</v>
      </c>
      <c r="AY281" s="22">
        <v>0</v>
      </c>
      <c r="AZ281" s="22">
        <v>5.91</v>
      </c>
      <c r="BA281" s="22">
        <v>7.5</v>
      </c>
      <c r="BB281" s="22">
        <v>5.47</v>
      </c>
      <c r="BC281" s="22">
        <v>2.0299999999999998</v>
      </c>
      <c r="BD281" s="22">
        <v>0</v>
      </c>
      <c r="BE281" s="22">
        <v>0</v>
      </c>
      <c r="BF281" s="22">
        <v>0</v>
      </c>
      <c r="BG281" s="22">
        <v>0</v>
      </c>
      <c r="BH281" s="22">
        <v>0</v>
      </c>
      <c r="BI281" s="22">
        <v>0</v>
      </c>
      <c r="BJ281" s="22">
        <v>0</v>
      </c>
      <c r="BK281" s="22">
        <v>0</v>
      </c>
      <c r="BL281" s="22">
        <v>0</v>
      </c>
      <c r="BM281" s="22">
        <v>0</v>
      </c>
      <c r="BN281" s="22">
        <v>0</v>
      </c>
      <c r="BO281" s="22">
        <v>0</v>
      </c>
      <c r="BP281" s="22">
        <v>0</v>
      </c>
      <c r="BQ281" s="22">
        <v>0</v>
      </c>
      <c r="BR281" s="22">
        <v>0</v>
      </c>
      <c r="BS281" s="22">
        <v>0</v>
      </c>
      <c r="BT281" s="22">
        <v>0</v>
      </c>
      <c r="BU281" s="22">
        <v>0</v>
      </c>
      <c r="BV281" s="22">
        <v>0.01</v>
      </c>
      <c r="BW281" s="22">
        <v>0</v>
      </c>
      <c r="BX281" s="22">
        <v>0</v>
      </c>
      <c r="BY281" s="22">
        <v>0</v>
      </c>
      <c r="BZ281" s="22">
        <v>0</v>
      </c>
      <c r="CA281" s="22">
        <v>0</v>
      </c>
      <c r="CB281" s="22">
        <v>46.99</v>
      </c>
      <c r="CC281" s="23"/>
      <c r="CD281" s="23"/>
      <c r="CE281" s="22">
        <v>118.6</v>
      </c>
      <c r="CG281" s="22">
        <v>0</v>
      </c>
      <c r="CH281" s="22">
        <v>0</v>
      </c>
      <c r="CI281" s="22">
        <v>0</v>
      </c>
      <c r="CJ281" s="22">
        <v>0</v>
      </c>
      <c r="CK281" s="22">
        <v>0</v>
      </c>
      <c r="CL281" s="22">
        <v>0</v>
      </c>
      <c r="CM281" s="22">
        <v>0</v>
      </c>
      <c r="CN281" s="22">
        <v>0</v>
      </c>
      <c r="CO281" s="22">
        <v>0</v>
      </c>
      <c r="CP281" s="22">
        <v>0.3</v>
      </c>
      <c r="CQ281" s="22">
        <v>0.12</v>
      </c>
    </row>
    <row r="282" spans="1:95" s="22" customFormat="1" x14ac:dyDescent="0.3">
      <c r="A282" s="31" t="s">
        <v>244</v>
      </c>
      <c r="B282" s="20" t="s">
        <v>252</v>
      </c>
      <c r="C282" s="21" t="str">
        <f>"180,0"</f>
        <v>180,0</v>
      </c>
      <c r="D282" s="21">
        <v>5.42</v>
      </c>
      <c r="E282" s="21">
        <v>0.02</v>
      </c>
      <c r="F282" s="21">
        <v>3.22</v>
      </c>
      <c r="G282" s="21">
        <v>0</v>
      </c>
      <c r="H282" s="21">
        <v>26.35</v>
      </c>
      <c r="I282" s="21">
        <v>151.91367887999999</v>
      </c>
      <c r="J282" s="21">
        <v>1.99</v>
      </c>
      <c r="K282" s="21">
        <v>0.09</v>
      </c>
      <c r="L282" s="21">
        <v>1.99</v>
      </c>
      <c r="M282" s="21">
        <v>0</v>
      </c>
      <c r="N282" s="21">
        <v>2.61</v>
      </c>
      <c r="O282" s="21">
        <v>20.71</v>
      </c>
      <c r="P282" s="21">
        <v>3.03</v>
      </c>
      <c r="Q282" s="21">
        <v>0</v>
      </c>
      <c r="R282" s="21">
        <v>0</v>
      </c>
      <c r="S282" s="21">
        <v>0.11</v>
      </c>
      <c r="T282" s="21">
        <v>1.56</v>
      </c>
      <c r="U282" s="21">
        <v>101.96</v>
      </c>
      <c r="V282" s="21">
        <v>346.15</v>
      </c>
      <c r="W282" s="21">
        <v>27.85</v>
      </c>
      <c r="X282" s="21">
        <v>31.38</v>
      </c>
      <c r="Y282" s="21">
        <v>86.05</v>
      </c>
      <c r="Z282" s="21">
        <v>1.66</v>
      </c>
      <c r="AA282" s="21">
        <v>12.74</v>
      </c>
      <c r="AB282" s="21">
        <v>916.42</v>
      </c>
      <c r="AC282" s="21">
        <v>212.08</v>
      </c>
      <c r="AD282" s="21">
        <v>0.22</v>
      </c>
      <c r="AE282" s="21">
        <v>0.15</v>
      </c>
      <c r="AF282" s="21">
        <v>0.06</v>
      </c>
      <c r="AG282" s="21">
        <v>1.02</v>
      </c>
      <c r="AH282" s="21">
        <v>1.73</v>
      </c>
      <c r="AI282" s="21">
        <v>3.36</v>
      </c>
      <c r="AJ282" s="22">
        <v>0</v>
      </c>
      <c r="AK282" s="22">
        <v>149.84</v>
      </c>
      <c r="AL282" s="22">
        <v>165.01</v>
      </c>
      <c r="AM282" s="22">
        <v>245.73</v>
      </c>
      <c r="AN282" s="22">
        <v>234.41</v>
      </c>
      <c r="AO282" s="22">
        <v>32.299999999999997</v>
      </c>
      <c r="AP282" s="22">
        <v>131.07</v>
      </c>
      <c r="AQ282" s="22">
        <v>43.58</v>
      </c>
      <c r="AR282" s="22">
        <v>154.19999999999999</v>
      </c>
      <c r="AS282" s="22">
        <v>147.77000000000001</v>
      </c>
      <c r="AT282" s="22">
        <v>277.05</v>
      </c>
      <c r="AU282" s="22">
        <v>338.24</v>
      </c>
      <c r="AV282" s="22">
        <v>68.989999999999995</v>
      </c>
      <c r="AW282" s="22">
        <v>145.53</v>
      </c>
      <c r="AX282" s="22">
        <v>527.65</v>
      </c>
      <c r="AY282" s="22">
        <v>0</v>
      </c>
      <c r="AZ282" s="22">
        <v>103.15</v>
      </c>
      <c r="BA282" s="22">
        <v>126.49</v>
      </c>
      <c r="BB282" s="22">
        <v>106.02</v>
      </c>
      <c r="BC282" s="22">
        <v>39.5</v>
      </c>
      <c r="BD282" s="22">
        <v>0.12</v>
      </c>
      <c r="BE282" s="22">
        <v>0.03</v>
      </c>
      <c r="BF282" s="22">
        <v>0.02</v>
      </c>
      <c r="BG282" s="22">
        <v>0.06</v>
      </c>
      <c r="BH282" s="22">
        <v>0.08</v>
      </c>
      <c r="BI282" s="22">
        <v>0.25</v>
      </c>
      <c r="BJ282" s="22">
        <v>0</v>
      </c>
      <c r="BK282" s="22">
        <v>0.83</v>
      </c>
      <c r="BL282" s="22">
        <v>0</v>
      </c>
      <c r="BM282" s="22">
        <v>0.25</v>
      </c>
      <c r="BN282" s="22">
        <v>0</v>
      </c>
      <c r="BO282" s="22">
        <v>0</v>
      </c>
      <c r="BP282" s="22">
        <v>0</v>
      </c>
      <c r="BQ282" s="22">
        <v>0</v>
      </c>
      <c r="BR282" s="22">
        <v>0.09</v>
      </c>
      <c r="BS282" s="22">
        <v>0.82</v>
      </c>
      <c r="BT282" s="22">
        <v>0</v>
      </c>
      <c r="BU282" s="22">
        <v>0</v>
      </c>
      <c r="BV282" s="22">
        <v>0.2</v>
      </c>
      <c r="BW282" s="22">
        <v>0.02</v>
      </c>
      <c r="BX282" s="22">
        <v>0</v>
      </c>
      <c r="BY282" s="22">
        <v>0</v>
      </c>
      <c r="BZ282" s="22">
        <v>0</v>
      </c>
      <c r="CA282" s="22">
        <v>0</v>
      </c>
      <c r="CB282" s="22">
        <v>174.92</v>
      </c>
      <c r="CC282" s="23"/>
      <c r="CD282" s="23"/>
      <c r="CE282" s="22">
        <v>165.48</v>
      </c>
      <c r="CG282" s="22">
        <v>0</v>
      </c>
      <c r="CH282" s="22">
        <v>0</v>
      </c>
      <c r="CI282" s="22">
        <v>0</v>
      </c>
      <c r="CJ282" s="22">
        <v>0</v>
      </c>
      <c r="CK282" s="22">
        <v>0</v>
      </c>
      <c r="CL282" s="22">
        <v>0</v>
      </c>
      <c r="CM282" s="22">
        <v>0</v>
      </c>
      <c r="CN282" s="22">
        <v>0</v>
      </c>
      <c r="CO282" s="22">
        <v>0</v>
      </c>
      <c r="CP282" s="22">
        <v>0</v>
      </c>
      <c r="CQ282" s="22">
        <v>0.18</v>
      </c>
    </row>
    <row r="283" spans="1:95" s="22" customFormat="1" x14ac:dyDescent="0.3">
      <c r="A283" s="31" t="s">
        <v>245</v>
      </c>
      <c r="B283" s="20" t="s">
        <v>170</v>
      </c>
      <c r="C283" s="21" t="str">
        <f>"150,0"</f>
        <v>150,0</v>
      </c>
      <c r="D283" s="21">
        <v>15.17</v>
      </c>
      <c r="E283" s="21">
        <v>13.26</v>
      </c>
      <c r="F283" s="21">
        <v>15.14</v>
      </c>
      <c r="G283" s="21">
        <v>0</v>
      </c>
      <c r="H283" s="21">
        <v>16.489999999999998</v>
      </c>
      <c r="I283" s="21">
        <v>259.80373900000069</v>
      </c>
      <c r="J283" s="21">
        <v>0</v>
      </c>
      <c r="K283" s="21">
        <v>0</v>
      </c>
      <c r="L283" s="21">
        <v>0</v>
      </c>
      <c r="M283" s="21">
        <v>0</v>
      </c>
      <c r="N283" s="21">
        <v>3.25</v>
      </c>
      <c r="O283" s="21">
        <v>11.44</v>
      </c>
      <c r="P283" s="21">
        <v>1.8</v>
      </c>
      <c r="Q283" s="21">
        <v>0</v>
      </c>
      <c r="R283" s="21">
        <v>0</v>
      </c>
      <c r="S283" s="21">
        <v>0</v>
      </c>
      <c r="T283" s="21">
        <v>2.31</v>
      </c>
      <c r="U283" s="21">
        <v>154.12</v>
      </c>
      <c r="V283" s="21">
        <v>707.64</v>
      </c>
      <c r="W283" s="21">
        <v>22.91</v>
      </c>
      <c r="X283" s="21">
        <v>37.090000000000003</v>
      </c>
      <c r="Y283" s="21">
        <v>192.37</v>
      </c>
      <c r="Z283" s="21">
        <v>2.84</v>
      </c>
      <c r="AA283" s="21">
        <v>0</v>
      </c>
      <c r="AB283" s="21">
        <v>37.57</v>
      </c>
      <c r="AC283" s="21">
        <v>0</v>
      </c>
      <c r="AD283" s="21">
        <v>0</v>
      </c>
      <c r="AE283" s="21">
        <v>0.09</v>
      </c>
      <c r="AF283" s="21">
        <v>0.12</v>
      </c>
      <c r="AG283" s="21">
        <v>3.45</v>
      </c>
      <c r="AH283" s="21">
        <v>0</v>
      </c>
      <c r="AI283" s="21">
        <v>2.04</v>
      </c>
      <c r="AJ283" s="22">
        <v>0</v>
      </c>
      <c r="AK283" s="22">
        <v>0</v>
      </c>
      <c r="AL283" s="22">
        <v>0</v>
      </c>
      <c r="AM283" s="22">
        <v>0</v>
      </c>
      <c r="AN283" s="22">
        <v>0</v>
      </c>
      <c r="AO283" s="22">
        <v>0</v>
      </c>
      <c r="AP283" s="22">
        <v>0</v>
      </c>
      <c r="AQ283" s="22">
        <v>0</v>
      </c>
      <c r="AR283" s="22">
        <v>0</v>
      </c>
      <c r="AS283" s="22">
        <v>0</v>
      </c>
      <c r="AT283" s="22">
        <v>0</v>
      </c>
      <c r="AU283" s="22">
        <v>0</v>
      </c>
      <c r="AV283" s="22">
        <v>0</v>
      </c>
      <c r="AW283" s="22">
        <v>0</v>
      </c>
      <c r="AX283" s="22">
        <v>0</v>
      </c>
      <c r="AY283" s="22">
        <v>0</v>
      </c>
      <c r="AZ283" s="22">
        <v>0</v>
      </c>
      <c r="BA283" s="22">
        <v>0</v>
      </c>
      <c r="BB283" s="22">
        <v>0</v>
      </c>
      <c r="BC283" s="22">
        <v>0</v>
      </c>
      <c r="BD283" s="22">
        <v>0</v>
      </c>
      <c r="BE283" s="22">
        <v>0</v>
      </c>
      <c r="BF283" s="22">
        <v>0</v>
      </c>
      <c r="BG283" s="22">
        <v>0</v>
      </c>
      <c r="BH283" s="22">
        <v>0</v>
      </c>
      <c r="BI283" s="22">
        <v>0</v>
      </c>
      <c r="BJ283" s="22">
        <v>0</v>
      </c>
      <c r="BK283" s="22">
        <v>0</v>
      </c>
      <c r="BL283" s="22">
        <v>0</v>
      </c>
      <c r="BM283" s="22">
        <v>0</v>
      </c>
      <c r="BN283" s="22">
        <v>0</v>
      </c>
      <c r="BO283" s="22">
        <v>0</v>
      </c>
      <c r="BP283" s="22">
        <v>0</v>
      </c>
      <c r="BQ283" s="22">
        <v>0</v>
      </c>
      <c r="BR283" s="22">
        <v>0</v>
      </c>
      <c r="BS283" s="22">
        <v>0</v>
      </c>
      <c r="BT283" s="22">
        <v>0</v>
      </c>
      <c r="BU283" s="22">
        <v>0</v>
      </c>
      <c r="BV283" s="22">
        <v>0</v>
      </c>
      <c r="BW283" s="22">
        <v>0</v>
      </c>
      <c r="BX283" s="22">
        <v>0</v>
      </c>
      <c r="BY283" s="22">
        <v>0</v>
      </c>
      <c r="BZ283" s="22">
        <v>0</v>
      </c>
      <c r="CA283" s="22">
        <v>0</v>
      </c>
      <c r="CB283" s="22">
        <v>0</v>
      </c>
      <c r="CC283" s="23"/>
      <c r="CD283" s="23"/>
      <c r="CE283" s="22">
        <v>6.26</v>
      </c>
      <c r="CG283" s="22">
        <v>0</v>
      </c>
      <c r="CH283" s="22">
        <v>0</v>
      </c>
      <c r="CI283" s="22">
        <v>0</v>
      </c>
      <c r="CJ283" s="22">
        <v>0</v>
      </c>
      <c r="CK283" s="22">
        <v>0</v>
      </c>
      <c r="CL283" s="22">
        <v>0</v>
      </c>
      <c r="CM283" s="22">
        <v>0</v>
      </c>
      <c r="CN283" s="22">
        <v>0</v>
      </c>
      <c r="CO283" s="22">
        <v>0</v>
      </c>
      <c r="CP283" s="22">
        <v>0</v>
      </c>
      <c r="CQ283" s="22">
        <v>0.33</v>
      </c>
    </row>
    <row r="284" spans="1:95" s="22" customFormat="1" x14ac:dyDescent="0.3">
      <c r="A284" s="31" t="s">
        <v>199</v>
      </c>
      <c r="B284" s="20" t="s">
        <v>122</v>
      </c>
      <c r="C284" s="21" t="str">
        <f>"180,0"</f>
        <v>180,0</v>
      </c>
      <c r="D284" s="21">
        <v>0.48</v>
      </c>
      <c r="E284" s="21">
        <v>0.16</v>
      </c>
      <c r="F284" s="21">
        <v>0.06</v>
      </c>
      <c r="G284" s="21">
        <v>0</v>
      </c>
      <c r="H284" s="21">
        <v>29</v>
      </c>
      <c r="I284" s="21">
        <v>110.56529959199999</v>
      </c>
      <c r="J284" s="21">
        <v>0</v>
      </c>
      <c r="K284" s="21">
        <v>0</v>
      </c>
      <c r="L284" s="21">
        <v>0</v>
      </c>
      <c r="M284" s="21">
        <v>0</v>
      </c>
      <c r="N284" s="21">
        <v>27.6</v>
      </c>
      <c r="O284" s="21">
        <v>0.23</v>
      </c>
      <c r="P284" s="21">
        <v>1.17</v>
      </c>
      <c r="Q284" s="21">
        <v>0</v>
      </c>
      <c r="R284" s="21">
        <v>0</v>
      </c>
      <c r="S284" s="21">
        <v>0</v>
      </c>
      <c r="T284" s="21">
        <v>0.34</v>
      </c>
      <c r="U284" s="21">
        <v>0.18</v>
      </c>
      <c r="V284" s="21">
        <v>112.07</v>
      </c>
      <c r="W284" s="21">
        <v>12.78</v>
      </c>
      <c r="X284" s="21">
        <v>7.26</v>
      </c>
      <c r="Y284" s="21">
        <v>9.5299999999999994</v>
      </c>
      <c r="Z284" s="21">
        <v>0.8</v>
      </c>
      <c r="AA284" s="21">
        <v>0</v>
      </c>
      <c r="AB284" s="21">
        <v>103.81</v>
      </c>
      <c r="AC284" s="21">
        <v>0</v>
      </c>
      <c r="AD284" s="21">
        <v>0</v>
      </c>
      <c r="AE284" s="21">
        <v>0.06</v>
      </c>
      <c r="AF284" s="21">
        <v>0.17</v>
      </c>
      <c r="AG284" s="21">
        <v>0.27</v>
      </c>
      <c r="AH284" s="21">
        <v>0</v>
      </c>
      <c r="AI284" s="21">
        <v>0.1</v>
      </c>
      <c r="AJ284" s="22">
        <v>0</v>
      </c>
      <c r="AK284" s="22">
        <v>0</v>
      </c>
      <c r="AL284" s="22">
        <v>0</v>
      </c>
      <c r="AM284" s="22">
        <v>0</v>
      </c>
      <c r="AN284" s="22">
        <v>0</v>
      </c>
      <c r="AO284" s="22">
        <v>0</v>
      </c>
      <c r="AP284" s="22">
        <v>0</v>
      </c>
      <c r="AQ284" s="22">
        <v>0</v>
      </c>
      <c r="AR284" s="22">
        <v>0</v>
      </c>
      <c r="AS284" s="22">
        <v>0</v>
      </c>
      <c r="AT284" s="22">
        <v>0</v>
      </c>
      <c r="AU284" s="22">
        <v>0</v>
      </c>
      <c r="AV284" s="22">
        <v>0</v>
      </c>
      <c r="AW284" s="22">
        <v>0</v>
      </c>
      <c r="AX284" s="22">
        <v>0</v>
      </c>
      <c r="AY284" s="22">
        <v>0</v>
      </c>
      <c r="AZ284" s="22">
        <v>0</v>
      </c>
      <c r="BA284" s="22">
        <v>0</v>
      </c>
      <c r="BB284" s="22">
        <v>0</v>
      </c>
      <c r="BC284" s="22">
        <v>0</v>
      </c>
      <c r="BD284" s="22">
        <v>0</v>
      </c>
      <c r="BE284" s="22">
        <v>0</v>
      </c>
      <c r="BF284" s="22">
        <v>0</v>
      </c>
      <c r="BG284" s="22">
        <v>0</v>
      </c>
      <c r="BH284" s="22">
        <v>0</v>
      </c>
      <c r="BI284" s="22">
        <v>0</v>
      </c>
      <c r="BJ284" s="22">
        <v>0</v>
      </c>
      <c r="BK284" s="22">
        <v>0</v>
      </c>
      <c r="BL284" s="22">
        <v>0</v>
      </c>
      <c r="BM284" s="22">
        <v>0</v>
      </c>
      <c r="BN284" s="22">
        <v>0</v>
      </c>
      <c r="BO284" s="22">
        <v>0</v>
      </c>
      <c r="BP284" s="22">
        <v>0</v>
      </c>
      <c r="BQ284" s="22">
        <v>0</v>
      </c>
      <c r="BR284" s="22">
        <v>0</v>
      </c>
      <c r="BS284" s="22">
        <v>0</v>
      </c>
      <c r="BT284" s="22">
        <v>0</v>
      </c>
      <c r="BU284" s="22">
        <v>0</v>
      </c>
      <c r="BV284" s="22">
        <v>0</v>
      </c>
      <c r="BW284" s="22">
        <v>0</v>
      </c>
      <c r="BX284" s="22">
        <v>0</v>
      </c>
      <c r="BY284" s="22">
        <v>0</v>
      </c>
      <c r="BZ284" s="22">
        <v>0</v>
      </c>
      <c r="CA284" s="22">
        <v>0</v>
      </c>
      <c r="CB284" s="22">
        <v>180.02</v>
      </c>
      <c r="CC284" s="23"/>
      <c r="CD284" s="23"/>
      <c r="CE284" s="22">
        <v>17.3</v>
      </c>
      <c r="CG284" s="22">
        <v>0</v>
      </c>
      <c r="CH284" s="22">
        <v>0</v>
      </c>
      <c r="CI284" s="22">
        <v>0</v>
      </c>
      <c r="CJ284" s="22">
        <v>0</v>
      </c>
      <c r="CK284" s="22">
        <v>0</v>
      </c>
      <c r="CL284" s="22">
        <v>0</v>
      </c>
      <c r="CM284" s="22">
        <v>0</v>
      </c>
      <c r="CN284" s="22">
        <v>0</v>
      </c>
      <c r="CO284" s="22">
        <v>0</v>
      </c>
      <c r="CP284" s="22">
        <v>18</v>
      </c>
      <c r="CQ284" s="22">
        <v>0</v>
      </c>
    </row>
    <row r="285" spans="1:95" s="22" customFormat="1" x14ac:dyDescent="0.3">
      <c r="A285" s="31" t="s">
        <v>176</v>
      </c>
      <c r="B285" s="20" t="s">
        <v>99</v>
      </c>
      <c r="C285" s="21" t="str">
        <f>"20,0"</f>
        <v>20,0</v>
      </c>
      <c r="D285" s="21">
        <v>1.58</v>
      </c>
      <c r="E285" s="21">
        <v>0</v>
      </c>
      <c r="F285" s="21">
        <v>0.2</v>
      </c>
      <c r="G285" s="21">
        <v>0</v>
      </c>
      <c r="H285" s="21">
        <v>10.32</v>
      </c>
      <c r="I285" s="21">
        <v>49.1</v>
      </c>
      <c r="J285" s="21">
        <v>0.04</v>
      </c>
      <c r="K285" s="21">
        <v>0</v>
      </c>
      <c r="L285" s="21">
        <v>0.04</v>
      </c>
      <c r="M285" s="21">
        <v>0</v>
      </c>
      <c r="N285" s="21">
        <v>0.42</v>
      </c>
      <c r="O285" s="21">
        <v>9.24</v>
      </c>
      <c r="P285" s="21">
        <v>0.66</v>
      </c>
      <c r="Q285" s="21">
        <v>0</v>
      </c>
      <c r="R285" s="21">
        <v>0</v>
      </c>
      <c r="S285" s="21">
        <v>0.06</v>
      </c>
      <c r="T285" s="21">
        <v>0.3</v>
      </c>
      <c r="U285" s="21">
        <v>0</v>
      </c>
      <c r="V285" s="21">
        <v>26.6</v>
      </c>
      <c r="W285" s="21">
        <v>4.5999999999999996</v>
      </c>
      <c r="X285" s="21">
        <v>6.6</v>
      </c>
      <c r="Y285" s="21">
        <v>17.399999999999999</v>
      </c>
      <c r="Z285" s="21">
        <v>0.4</v>
      </c>
      <c r="AA285" s="21">
        <v>0</v>
      </c>
      <c r="AB285" s="21">
        <v>0</v>
      </c>
      <c r="AC285" s="21">
        <v>0</v>
      </c>
      <c r="AD285" s="21">
        <v>0.26</v>
      </c>
      <c r="AE285" s="21">
        <v>0.03</v>
      </c>
      <c r="AF285" s="21">
        <v>0.01</v>
      </c>
      <c r="AG285" s="21">
        <v>0.32</v>
      </c>
      <c r="AH285" s="21">
        <v>0.62</v>
      </c>
      <c r="AI285" s="21">
        <v>0</v>
      </c>
      <c r="AJ285" s="22">
        <v>0</v>
      </c>
      <c r="AK285" s="22">
        <v>0</v>
      </c>
      <c r="AL285" s="22">
        <v>0</v>
      </c>
      <c r="AM285" s="22">
        <v>0</v>
      </c>
      <c r="AN285" s="22">
        <v>0</v>
      </c>
      <c r="AO285" s="22">
        <v>0</v>
      </c>
      <c r="AP285" s="22">
        <v>0</v>
      </c>
      <c r="AQ285" s="22">
        <v>0</v>
      </c>
      <c r="AR285" s="22">
        <v>0</v>
      </c>
      <c r="AS285" s="22">
        <v>0</v>
      </c>
      <c r="AT285" s="22">
        <v>0</v>
      </c>
      <c r="AU285" s="22">
        <v>0</v>
      </c>
      <c r="AV285" s="22">
        <v>0</v>
      </c>
      <c r="AW285" s="22">
        <v>0</v>
      </c>
      <c r="AX285" s="22">
        <v>0</v>
      </c>
      <c r="AY285" s="22">
        <v>0</v>
      </c>
      <c r="AZ285" s="22">
        <v>0</v>
      </c>
      <c r="BA285" s="22">
        <v>0</v>
      </c>
      <c r="BB285" s="22">
        <v>0</v>
      </c>
      <c r="BC285" s="22">
        <v>0</v>
      </c>
      <c r="BD285" s="22">
        <v>0</v>
      </c>
      <c r="BE285" s="22">
        <v>0</v>
      </c>
      <c r="BF285" s="22">
        <v>0</v>
      </c>
      <c r="BG285" s="22">
        <v>0</v>
      </c>
      <c r="BH285" s="22">
        <v>0</v>
      </c>
      <c r="BI285" s="22">
        <v>0</v>
      </c>
      <c r="BJ285" s="22">
        <v>0</v>
      </c>
      <c r="BK285" s="22">
        <v>0</v>
      </c>
      <c r="BL285" s="22">
        <v>0</v>
      </c>
      <c r="BM285" s="22">
        <v>0</v>
      </c>
      <c r="BN285" s="22">
        <v>0</v>
      </c>
      <c r="BO285" s="22">
        <v>0</v>
      </c>
      <c r="BP285" s="22">
        <v>0</v>
      </c>
      <c r="BQ285" s="22">
        <v>0</v>
      </c>
      <c r="BR285" s="22">
        <v>0</v>
      </c>
      <c r="BS285" s="22">
        <v>0</v>
      </c>
      <c r="BT285" s="22">
        <v>0</v>
      </c>
      <c r="BU285" s="22">
        <v>0</v>
      </c>
      <c r="BV285" s="22">
        <v>0</v>
      </c>
      <c r="BW285" s="22">
        <v>0</v>
      </c>
      <c r="BX285" s="22">
        <v>0</v>
      </c>
      <c r="BY285" s="22">
        <v>0</v>
      </c>
      <c r="BZ285" s="22">
        <v>0</v>
      </c>
      <c r="CA285" s="22">
        <v>0</v>
      </c>
      <c r="CB285" s="22">
        <v>7.54</v>
      </c>
      <c r="CC285" s="23"/>
      <c r="CD285" s="23"/>
      <c r="CE285" s="22">
        <v>0</v>
      </c>
      <c r="CG285" s="22">
        <v>0</v>
      </c>
      <c r="CH285" s="22">
        <v>0</v>
      </c>
      <c r="CI285" s="22">
        <v>0</v>
      </c>
      <c r="CJ285" s="22">
        <v>0</v>
      </c>
      <c r="CK285" s="22">
        <v>0</v>
      </c>
      <c r="CL285" s="22">
        <v>0</v>
      </c>
      <c r="CM285" s="22">
        <v>0</v>
      </c>
      <c r="CN285" s="22">
        <v>0</v>
      </c>
      <c r="CO285" s="22">
        <v>0</v>
      </c>
      <c r="CP285" s="22">
        <v>0</v>
      </c>
      <c r="CQ285" s="22">
        <v>0</v>
      </c>
    </row>
    <row r="286" spans="1:95" s="15" customFormat="1" x14ac:dyDescent="0.3">
      <c r="A286" s="32" t="s">
        <v>188</v>
      </c>
      <c r="B286" s="17" t="s">
        <v>109</v>
      </c>
      <c r="C286" s="18" t="str">
        <f>"20,0"</f>
        <v>20,0</v>
      </c>
      <c r="D286" s="18">
        <v>1.32</v>
      </c>
      <c r="E286" s="18">
        <v>0</v>
      </c>
      <c r="F286" s="18">
        <v>0.24</v>
      </c>
      <c r="G286" s="18">
        <v>0</v>
      </c>
      <c r="H286" s="18">
        <v>8.34</v>
      </c>
      <c r="I286" s="18">
        <v>38.676000000000002</v>
      </c>
      <c r="J286" s="18">
        <v>0.04</v>
      </c>
      <c r="K286" s="18">
        <v>0</v>
      </c>
      <c r="L286" s="18">
        <v>0.04</v>
      </c>
      <c r="M286" s="18">
        <v>0</v>
      </c>
      <c r="N286" s="18">
        <v>0.24</v>
      </c>
      <c r="O286" s="18">
        <v>6.44</v>
      </c>
      <c r="P286" s="18">
        <v>1.66</v>
      </c>
      <c r="Q286" s="18">
        <v>0</v>
      </c>
      <c r="R286" s="18">
        <v>0</v>
      </c>
      <c r="S286" s="18">
        <v>0.2</v>
      </c>
      <c r="T286" s="18">
        <v>0.5</v>
      </c>
      <c r="U286" s="18">
        <v>0</v>
      </c>
      <c r="V286" s="18">
        <v>49</v>
      </c>
      <c r="W286" s="18">
        <v>7</v>
      </c>
      <c r="X286" s="18">
        <v>9.4</v>
      </c>
      <c r="Y286" s="18">
        <v>31.6</v>
      </c>
      <c r="Z286" s="18">
        <v>0.78</v>
      </c>
      <c r="AA286" s="18">
        <v>0</v>
      </c>
      <c r="AB286" s="18">
        <v>1</v>
      </c>
      <c r="AC286" s="18">
        <v>0.2</v>
      </c>
      <c r="AD286" s="18">
        <v>0.28000000000000003</v>
      </c>
      <c r="AE286" s="18">
        <v>0.04</v>
      </c>
      <c r="AF286" s="18">
        <v>0.02</v>
      </c>
      <c r="AG286" s="18">
        <v>0.14000000000000001</v>
      </c>
      <c r="AH286" s="18">
        <v>0.4</v>
      </c>
      <c r="AI286" s="18">
        <v>0</v>
      </c>
      <c r="AJ286" s="15">
        <v>0</v>
      </c>
      <c r="AK286" s="15">
        <v>64.400000000000006</v>
      </c>
      <c r="AL286" s="15">
        <v>49.6</v>
      </c>
      <c r="AM286" s="15">
        <v>85.4</v>
      </c>
      <c r="AN286" s="15">
        <v>44.6</v>
      </c>
      <c r="AO286" s="15">
        <v>18.600000000000001</v>
      </c>
      <c r="AP286" s="15">
        <v>39.6</v>
      </c>
      <c r="AQ286" s="15">
        <v>16</v>
      </c>
      <c r="AR286" s="15">
        <v>74.2</v>
      </c>
      <c r="AS286" s="15">
        <v>59.4</v>
      </c>
      <c r="AT286" s="15">
        <v>58.2</v>
      </c>
      <c r="AU286" s="15">
        <v>92.8</v>
      </c>
      <c r="AV286" s="15">
        <v>24.8</v>
      </c>
      <c r="AW286" s="15">
        <v>62</v>
      </c>
      <c r="AX286" s="15">
        <v>305.8</v>
      </c>
      <c r="AY286" s="15">
        <v>0</v>
      </c>
      <c r="AZ286" s="15">
        <v>105.2</v>
      </c>
      <c r="BA286" s="15">
        <v>58.2</v>
      </c>
      <c r="BB286" s="15">
        <v>36</v>
      </c>
      <c r="BC286" s="15">
        <v>26</v>
      </c>
      <c r="BD286" s="15">
        <v>0</v>
      </c>
      <c r="BE286" s="15">
        <v>0</v>
      </c>
      <c r="BF286" s="15">
        <v>0</v>
      </c>
      <c r="BG286" s="15">
        <v>0</v>
      </c>
      <c r="BH286" s="15">
        <v>0</v>
      </c>
      <c r="BI286" s="15">
        <v>0</v>
      </c>
      <c r="BJ286" s="15">
        <v>0</v>
      </c>
      <c r="BK286" s="15">
        <v>0.03</v>
      </c>
      <c r="BL286" s="15">
        <v>0</v>
      </c>
      <c r="BM286" s="15">
        <v>0</v>
      </c>
      <c r="BN286" s="15">
        <v>0</v>
      </c>
      <c r="BO286" s="15">
        <v>0</v>
      </c>
      <c r="BP286" s="15">
        <v>0</v>
      </c>
      <c r="BQ286" s="15">
        <v>0</v>
      </c>
      <c r="BR286" s="15">
        <v>0</v>
      </c>
      <c r="BS286" s="15">
        <v>0.02</v>
      </c>
      <c r="BT286" s="15">
        <v>0</v>
      </c>
      <c r="BU286" s="15">
        <v>0</v>
      </c>
      <c r="BV286" s="15">
        <v>0.1</v>
      </c>
      <c r="BW286" s="15">
        <v>0.02</v>
      </c>
      <c r="BX286" s="15">
        <v>0</v>
      </c>
      <c r="BY286" s="15">
        <v>0</v>
      </c>
      <c r="BZ286" s="15">
        <v>0</v>
      </c>
      <c r="CA286" s="15">
        <v>0</v>
      </c>
      <c r="CB286" s="15">
        <v>9.4</v>
      </c>
      <c r="CC286" s="19"/>
      <c r="CD286" s="19"/>
      <c r="CE286" s="15">
        <v>0.17</v>
      </c>
      <c r="CG286" s="15">
        <v>0</v>
      </c>
      <c r="CH286" s="15">
        <v>0</v>
      </c>
      <c r="CI286" s="15">
        <v>0</v>
      </c>
      <c r="CJ286" s="15">
        <v>0</v>
      </c>
      <c r="CK286" s="15">
        <v>0</v>
      </c>
      <c r="CL286" s="15">
        <v>0</v>
      </c>
      <c r="CM286" s="15">
        <v>0</v>
      </c>
      <c r="CN286" s="15">
        <v>0</v>
      </c>
      <c r="CO286" s="15">
        <v>0</v>
      </c>
      <c r="CP286" s="15">
        <v>0</v>
      </c>
      <c r="CQ286" s="15">
        <v>0</v>
      </c>
    </row>
    <row r="287" spans="1:95" s="26" customFormat="1" x14ac:dyDescent="0.3">
      <c r="A287" s="33"/>
      <c r="B287" s="24" t="s">
        <v>110</v>
      </c>
      <c r="C287" s="25"/>
      <c r="D287" s="25">
        <v>24.78</v>
      </c>
      <c r="E287" s="25">
        <v>13.43</v>
      </c>
      <c r="F287" s="25">
        <v>20.399999999999999</v>
      </c>
      <c r="G287" s="25">
        <v>0</v>
      </c>
      <c r="H287" s="25">
        <v>96.11</v>
      </c>
      <c r="I287" s="25">
        <v>647.79999999999995</v>
      </c>
      <c r="J287" s="25">
        <v>2.0699999999999998</v>
      </c>
      <c r="K287" s="25">
        <v>0.09</v>
      </c>
      <c r="L287" s="25">
        <v>2.0699999999999998</v>
      </c>
      <c r="M287" s="25">
        <v>0</v>
      </c>
      <c r="N287" s="25">
        <v>36.79</v>
      </c>
      <c r="O287" s="25">
        <v>49.95</v>
      </c>
      <c r="P287" s="25">
        <v>9.3699999999999992</v>
      </c>
      <c r="Q287" s="25">
        <v>0</v>
      </c>
      <c r="R287" s="25">
        <v>0</v>
      </c>
      <c r="S287" s="25">
        <v>0.6</v>
      </c>
      <c r="T287" s="25">
        <v>6.14</v>
      </c>
      <c r="U287" s="25">
        <v>453.65</v>
      </c>
      <c r="V287" s="25">
        <v>1394.58</v>
      </c>
      <c r="W287" s="25">
        <v>90.89</v>
      </c>
      <c r="X287" s="25">
        <v>102.53</v>
      </c>
      <c r="Y287" s="25">
        <v>360.72</v>
      </c>
      <c r="Z287" s="25">
        <v>6.93</v>
      </c>
      <c r="AA287" s="25">
        <v>12.74</v>
      </c>
      <c r="AB287" s="25">
        <v>1770.39</v>
      </c>
      <c r="AC287" s="25">
        <v>333.28</v>
      </c>
      <c r="AD287" s="25">
        <v>0.85</v>
      </c>
      <c r="AE287" s="25">
        <v>0.38</v>
      </c>
      <c r="AF287" s="25">
        <v>0.4</v>
      </c>
      <c r="AG287" s="25">
        <v>5.47</v>
      </c>
      <c r="AH287" s="25">
        <v>3.16</v>
      </c>
      <c r="AI287" s="25">
        <v>12.43</v>
      </c>
      <c r="AJ287" s="26">
        <v>0</v>
      </c>
      <c r="AK287" s="26">
        <v>221.44</v>
      </c>
      <c r="AL287" s="26">
        <v>221.96</v>
      </c>
      <c r="AM287" s="26">
        <v>339.63</v>
      </c>
      <c r="AN287" s="26">
        <v>289.36</v>
      </c>
      <c r="AO287" s="26">
        <v>53.19</v>
      </c>
      <c r="AP287" s="26">
        <v>177.23</v>
      </c>
      <c r="AQ287" s="26">
        <v>61.2</v>
      </c>
      <c r="AR287" s="26">
        <v>234.19</v>
      </c>
      <c r="AS287" s="26">
        <v>213.53</v>
      </c>
      <c r="AT287" s="26">
        <v>344.11</v>
      </c>
      <c r="AU287" s="26">
        <v>467.91</v>
      </c>
      <c r="AV287" s="26">
        <v>95.87</v>
      </c>
      <c r="AW287" s="26">
        <v>212.59</v>
      </c>
      <c r="AX287" s="26">
        <v>871.45</v>
      </c>
      <c r="AY287" s="26">
        <v>0</v>
      </c>
      <c r="AZ287" s="26">
        <v>214.26</v>
      </c>
      <c r="BA287" s="26">
        <v>192.19</v>
      </c>
      <c r="BB287" s="26">
        <v>147.49</v>
      </c>
      <c r="BC287" s="26">
        <v>67.53</v>
      </c>
      <c r="BD287" s="26">
        <v>0.12</v>
      </c>
      <c r="BE287" s="26">
        <v>0.03</v>
      </c>
      <c r="BF287" s="26">
        <v>0.02</v>
      </c>
      <c r="BG287" s="26">
        <v>0.06</v>
      </c>
      <c r="BH287" s="26">
        <v>0.08</v>
      </c>
      <c r="BI287" s="26">
        <v>0.25</v>
      </c>
      <c r="BJ287" s="26">
        <v>0</v>
      </c>
      <c r="BK287" s="26">
        <v>0.86</v>
      </c>
      <c r="BL287" s="26">
        <v>0</v>
      </c>
      <c r="BM287" s="26">
        <v>0.25</v>
      </c>
      <c r="BN287" s="26">
        <v>0.01</v>
      </c>
      <c r="BO287" s="26">
        <v>0</v>
      </c>
      <c r="BP287" s="26">
        <v>0</v>
      </c>
      <c r="BQ287" s="26">
        <v>0</v>
      </c>
      <c r="BR287" s="26">
        <v>0.09</v>
      </c>
      <c r="BS287" s="26">
        <v>0.84</v>
      </c>
      <c r="BT287" s="26">
        <v>0</v>
      </c>
      <c r="BU287" s="26">
        <v>0</v>
      </c>
      <c r="BV287" s="26">
        <v>0.3</v>
      </c>
      <c r="BW287" s="26">
        <v>0.03</v>
      </c>
      <c r="BX287" s="26">
        <v>0</v>
      </c>
      <c r="BY287" s="26">
        <v>0</v>
      </c>
      <c r="BZ287" s="26">
        <v>0</v>
      </c>
      <c r="CA287" s="26">
        <v>0</v>
      </c>
      <c r="CB287" s="26">
        <v>418.87</v>
      </c>
      <c r="CC287" s="13"/>
      <c r="CD287" s="13" t="e">
        <f>$I$287/$I$293*100</f>
        <v>#DIV/0!</v>
      </c>
      <c r="CE287" s="26">
        <v>307.81</v>
      </c>
      <c r="CG287" s="26">
        <v>0</v>
      </c>
      <c r="CH287" s="26">
        <v>0</v>
      </c>
      <c r="CI287" s="26">
        <v>0</v>
      </c>
      <c r="CJ287" s="26">
        <v>0</v>
      </c>
      <c r="CK287" s="26">
        <v>0</v>
      </c>
      <c r="CL287" s="26">
        <v>0</v>
      </c>
      <c r="CM287" s="26">
        <v>0</v>
      </c>
      <c r="CN287" s="26">
        <v>0</v>
      </c>
      <c r="CO287" s="26">
        <v>0</v>
      </c>
      <c r="CP287" s="26">
        <v>18.3</v>
      </c>
      <c r="CQ287" s="26">
        <v>0.63</v>
      </c>
    </row>
    <row r="288" spans="1:95" x14ac:dyDescent="0.3">
      <c r="B288" s="16" t="s">
        <v>111</v>
      </c>
    </row>
    <row r="289" spans="1:95" s="22" customFormat="1" x14ac:dyDescent="0.3">
      <c r="A289" s="31" t="s">
        <v>184</v>
      </c>
      <c r="B289" s="20" t="s">
        <v>171</v>
      </c>
      <c r="C289" s="21" t="str">
        <f>"70,0"</f>
        <v>70,0</v>
      </c>
      <c r="D289" s="21">
        <v>5.25</v>
      </c>
      <c r="E289" s="21">
        <v>0</v>
      </c>
      <c r="F289" s="21">
        <v>6.86</v>
      </c>
      <c r="G289" s="21">
        <v>0</v>
      </c>
      <c r="H289" s="21">
        <v>53.69</v>
      </c>
      <c r="I289" s="21">
        <v>295.58199999999999</v>
      </c>
      <c r="J289" s="21">
        <v>1.47</v>
      </c>
      <c r="K289" s="21">
        <v>0</v>
      </c>
      <c r="L289" s="21">
        <v>0</v>
      </c>
      <c r="M289" s="21">
        <v>0</v>
      </c>
      <c r="N289" s="21">
        <v>16.52</v>
      </c>
      <c r="O289" s="21">
        <v>35.56</v>
      </c>
      <c r="P289" s="21">
        <v>1.61</v>
      </c>
      <c r="Q289" s="21">
        <v>0</v>
      </c>
      <c r="R289" s="21">
        <v>0</v>
      </c>
      <c r="S289" s="21">
        <v>0.35</v>
      </c>
      <c r="T289" s="21">
        <v>0.7</v>
      </c>
      <c r="U289" s="21">
        <v>231</v>
      </c>
      <c r="V289" s="21">
        <v>77</v>
      </c>
      <c r="W289" s="21">
        <v>20.3</v>
      </c>
      <c r="X289" s="21">
        <v>14</v>
      </c>
      <c r="Y289" s="21">
        <v>63</v>
      </c>
      <c r="Z289" s="21">
        <v>1.47</v>
      </c>
      <c r="AA289" s="21">
        <v>7</v>
      </c>
      <c r="AB289" s="21">
        <v>5.6</v>
      </c>
      <c r="AC289" s="21">
        <v>7.7</v>
      </c>
      <c r="AD289" s="21">
        <v>2.4500000000000002</v>
      </c>
      <c r="AE289" s="21">
        <v>0.06</v>
      </c>
      <c r="AF289" s="21">
        <v>0.04</v>
      </c>
      <c r="AG289" s="21">
        <v>0.49</v>
      </c>
      <c r="AH289" s="21">
        <v>1.33</v>
      </c>
      <c r="AI289" s="21">
        <v>0</v>
      </c>
      <c r="AJ289" s="22">
        <v>0</v>
      </c>
      <c r="AK289" s="22">
        <v>872.9</v>
      </c>
      <c r="AL289" s="22">
        <v>648.20000000000005</v>
      </c>
      <c r="AM289" s="22">
        <v>1115.8</v>
      </c>
      <c r="AN289" s="22">
        <v>1003.1</v>
      </c>
      <c r="AO289" s="22">
        <v>306.60000000000002</v>
      </c>
      <c r="AP289" s="22">
        <v>568.4</v>
      </c>
      <c r="AQ289" s="22">
        <v>166.6</v>
      </c>
      <c r="AR289" s="22">
        <v>649.6</v>
      </c>
      <c r="AS289" s="22">
        <v>0</v>
      </c>
      <c r="AT289" s="22">
        <v>0</v>
      </c>
      <c r="AU289" s="22">
        <v>0</v>
      </c>
      <c r="AV289" s="22">
        <v>307.3</v>
      </c>
      <c r="AW289" s="22">
        <v>0</v>
      </c>
      <c r="AX289" s="22">
        <v>0</v>
      </c>
      <c r="AY289" s="22">
        <v>0</v>
      </c>
      <c r="AZ289" s="22">
        <v>0</v>
      </c>
      <c r="BA289" s="22">
        <v>0</v>
      </c>
      <c r="BB289" s="22">
        <v>0</v>
      </c>
      <c r="BC289" s="22">
        <v>0</v>
      </c>
      <c r="BD289" s="22">
        <v>0</v>
      </c>
      <c r="BE289" s="22">
        <v>0</v>
      </c>
      <c r="BF289" s="22">
        <v>0</v>
      </c>
      <c r="BG289" s="22">
        <v>0</v>
      </c>
      <c r="BH289" s="22">
        <v>0</v>
      </c>
      <c r="BI289" s="22">
        <v>0</v>
      </c>
      <c r="BJ289" s="22">
        <v>0</v>
      </c>
      <c r="BK289" s="22">
        <v>0</v>
      </c>
      <c r="BL289" s="22">
        <v>0</v>
      </c>
      <c r="BM289" s="22">
        <v>0</v>
      </c>
      <c r="BN289" s="22">
        <v>0</v>
      </c>
      <c r="BO289" s="22">
        <v>0</v>
      </c>
      <c r="BP289" s="22">
        <v>0</v>
      </c>
      <c r="BQ289" s="22">
        <v>0</v>
      </c>
      <c r="BR289" s="22">
        <v>0</v>
      </c>
      <c r="BS289" s="22">
        <v>0</v>
      </c>
      <c r="BT289" s="22">
        <v>0</v>
      </c>
      <c r="BU289" s="22">
        <v>0</v>
      </c>
      <c r="BV289" s="22">
        <v>0</v>
      </c>
      <c r="BW289" s="22">
        <v>0</v>
      </c>
      <c r="BX289" s="22">
        <v>0</v>
      </c>
      <c r="BY289" s="22">
        <v>0</v>
      </c>
      <c r="BZ289" s="22">
        <v>0</v>
      </c>
      <c r="CA289" s="22">
        <v>0</v>
      </c>
      <c r="CB289" s="22">
        <v>3.15</v>
      </c>
      <c r="CC289" s="23"/>
      <c r="CD289" s="23"/>
      <c r="CE289" s="22">
        <v>7.93</v>
      </c>
      <c r="CG289" s="22">
        <v>1.26</v>
      </c>
      <c r="CH289" s="22">
        <v>1.26</v>
      </c>
      <c r="CI289" s="22">
        <v>1.26</v>
      </c>
      <c r="CJ289" s="22">
        <v>648</v>
      </c>
      <c r="CK289" s="22">
        <v>414</v>
      </c>
      <c r="CL289" s="22">
        <v>531</v>
      </c>
      <c r="CM289" s="22">
        <v>6.16</v>
      </c>
      <c r="CN289" s="22">
        <v>6.16</v>
      </c>
      <c r="CO289" s="22">
        <v>6.16</v>
      </c>
      <c r="CP289" s="22">
        <v>0</v>
      </c>
      <c r="CQ289" s="22">
        <v>0</v>
      </c>
    </row>
    <row r="290" spans="1:95" s="15" customFormat="1" x14ac:dyDescent="0.3">
      <c r="A290" s="32" t="s">
        <v>179</v>
      </c>
      <c r="B290" s="17" t="s">
        <v>102</v>
      </c>
      <c r="C290" s="35">
        <f>180</f>
        <v>180</v>
      </c>
      <c r="D290" s="18">
        <v>0.08</v>
      </c>
      <c r="E290" s="18">
        <v>0</v>
      </c>
      <c r="F290" s="18">
        <v>0.02</v>
      </c>
      <c r="G290" s="18">
        <v>0.02</v>
      </c>
      <c r="H290" s="18">
        <v>9.14</v>
      </c>
      <c r="I290" s="18">
        <v>35.108615999999998</v>
      </c>
      <c r="J290" s="18">
        <v>0</v>
      </c>
      <c r="K290" s="18">
        <v>0</v>
      </c>
      <c r="L290" s="18">
        <v>0</v>
      </c>
      <c r="M290" s="18">
        <v>0</v>
      </c>
      <c r="N290" s="18">
        <v>9.1</v>
      </c>
      <c r="O290" s="18">
        <v>0</v>
      </c>
      <c r="P290" s="18">
        <v>0.04</v>
      </c>
      <c r="Q290" s="18">
        <v>0</v>
      </c>
      <c r="R290" s="18">
        <v>0</v>
      </c>
      <c r="S290" s="18">
        <v>0</v>
      </c>
      <c r="T290" s="18">
        <v>0.03</v>
      </c>
      <c r="U290" s="18">
        <v>0.1</v>
      </c>
      <c r="V290" s="18">
        <v>0.26</v>
      </c>
      <c r="W290" s="18">
        <v>0.26</v>
      </c>
      <c r="X290" s="18">
        <v>0</v>
      </c>
      <c r="Y290" s="18">
        <v>0</v>
      </c>
      <c r="Z290" s="18">
        <v>0.03</v>
      </c>
      <c r="AA290" s="18">
        <v>0</v>
      </c>
      <c r="AB290" s="18">
        <v>0</v>
      </c>
      <c r="AC290" s="18">
        <v>0</v>
      </c>
      <c r="AD290" s="18">
        <v>0</v>
      </c>
      <c r="AE290" s="18">
        <v>0</v>
      </c>
      <c r="AF290" s="18">
        <v>0</v>
      </c>
      <c r="AG290" s="18">
        <v>0</v>
      </c>
      <c r="AH290" s="18">
        <v>0</v>
      </c>
      <c r="AI290" s="18">
        <v>0</v>
      </c>
      <c r="AJ290" s="15">
        <v>0</v>
      </c>
      <c r="AK290" s="15">
        <v>0</v>
      </c>
      <c r="AL290" s="15">
        <v>0</v>
      </c>
      <c r="AM290" s="15">
        <v>0</v>
      </c>
      <c r="AN290" s="15">
        <v>0</v>
      </c>
      <c r="AO290" s="15">
        <v>0</v>
      </c>
      <c r="AP290" s="15">
        <v>0</v>
      </c>
      <c r="AQ290" s="15">
        <v>0</v>
      </c>
      <c r="AR290" s="15">
        <v>0</v>
      </c>
      <c r="AS290" s="15">
        <v>0</v>
      </c>
      <c r="AT290" s="15">
        <v>0</v>
      </c>
      <c r="AU290" s="15">
        <v>0</v>
      </c>
      <c r="AV290" s="15">
        <v>0</v>
      </c>
      <c r="AW290" s="15">
        <v>0</v>
      </c>
      <c r="AX290" s="15">
        <v>0</v>
      </c>
      <c r="AY290" s="15">
        <v>0</v>
      </c>
      <c r="AZ290" s="15">
        <v>0</v>
      </c>
      <c r="BA290" s="15">
        <v>0</v>
      </c>
      <c r="BB290" s="15">
        <v>0</v>
      </c>
      <c r="BC290" s="15">
        <v>0</v>
      </c>
      <c r="BD290" s="15">
        <v>0</v>
      </c>
      <c r="BE290" s="15">
        <v>0</v>
      </c>
      <c r="BF290" s="15">
        <v>0</v>
      </c>
      <c r="BG290" s="15">
        <v>0</v>
      </c>
      <c r="BH290" s="15">
        <v>0</v>
      </c>
      <c r="BI290" s="15">
        <v>0</v>
      </c>
      <c r="BJ290" s="15">
        <v>0</v>
      </c>
      <c r="BK290" s="15">
        <v>0</v>
      </c>
      <c r="BL290" s="15">
        <v>0</v>
      </c>
      <c r="BM290" s="15">
        <v>0</v>
      </c>
      <c r="BN290" s="15">
        <v>0</v>
      </c>
      <c r="BO290" s="15">
        <v>0</v>
      </c>
      <c r="BP290" s="15">
        <v>0</v>
      </c>
      <c r="BQ290" s="15">
        <v>0</v>
      </c>
      <c r="BR290" s="15">
        <v>0</v>
      </c>
      <c r="BS290" s="15">
        <v>0</v>
      </c>
      <c r="BT290" s="15">
        <v>0</v>
      </c>
      <c r="BU290" s="15">
        <v>0</v>
      </c>
      <c r="BV290" s="15">
        <v>0</v>
      </c>
      <c r="BW290" s="15">
        <v>0</v>
      </c>
      <c r="BX290" s="15">
        <v>0</v>
      </c>
      <c r="BY290" s="15">
        <v>0</v>
      </c>
      <c r="BZ290" s="15">
        <v>0</v>
      </c>
      <c r="CA290" s="15">
        <v>0</v>
      </c>
      <c r="CB290" s="15">
        <v>190.04</v>
      </c>
      <c r="CC290" s="19"/>
      <c r="CD290" s="19"/>
      <c r="CE290" s="15">
        <v>0</v>
      </c>
      <c r="CG290" s="15">
        <v>0</v>
      </c>
      <c r="CH290" s="15">
        <v>0</v>
      </c>
      <c r="CI290" s="15">
        <v>0</v>
      </c>
      <c r="CJ290" s="15">
        <v>0</v>
      </c>
      <c r="CK290" s="15">
        <v>0</v>
      </c>
      <c r="CL290" s="15">
        <v>0</v>
      </c>
      <c r="CM290" s="15">
        <v>0</v>
      </c>
      <c r="CN290" s="15">
        <v>0</v>
      </c>
      <c r="CO290" s="15">
        <v>0</v>
      </c>
      <c r="CP290" s="15">
        <v>10</v>
      </c>
      <c r="CQ290" s="15">
        <v>0</v>
      </c>
    </row>
    <row r="291" spans="1:95" s="26" customFormat="1" x14ac:dyDescent="0.3">
      <c r="A291" s="33"/>
      <c r="B291" s="24" t="s">
        <v>114</v>
      </c>
      <c r="C291" s="25"/>
      <c r="D291" s="25">
        <v>5.33</v>
      </c>
      <c r="E291" s="25">
        <v>0</v>
      </c>
      <c r="F291" s="25">
        <v>6.88</v>
      </c>
      <c r="G291" s="25">
        <v>0.02</v>
      </c>
      <c r="H291" s="25">
        <v>62.83</v>
      </c>
      <c r="I291" s="25">
        <v>330.69</v>
      </c>
      <c r="J291" s="25">
        <v>1.47</v>
      </c>
      <c r="K291" s="25">
        <v>0</v>
      </c>
      <c r="L291" s="25">
        <v>0</v>
      </c>
      <c r="M291" s="25">
        <v>0</v>
      </c>
      <c r="N291" s="25">
        <v>25.62</v>
      </c>
      <c r="O291" s="25">
        <v>35.56</v>
      </c>
      <c r="P291" s="25">
        <v>1.65</v>
      </c>
      <c r="Q291" s="25">
        <v>0</v>
      </c>
      <c r="R291" s="25">
        <v>0</v>
      </c>
      <c r="S291" s="25">
        <v>0.35</v>
      </c>
      <c r="T291" s="25">
        <v>0.73</v>
      </c>
      <c r="U291" s="25">
        <v>231.1</v>
      </c>
      <c r="V291" s="25">
        <v>77.260000000000005</v>
      </c>
      <c r="W291" s="25">
        <v>20.56</v>
      </c>
      <c r="X291" s="25">
        <v>14</v>
      </c>
      <c r="Y291" s="25">
        <v>63</v>
      </c>
      <c r="Z291" s="25">
        <v>1.5</v>
      </c>
      <c r="AA291" s="25">
        <v>7</v>
      </c>
      <c r="AB291" s="25">
        <v>5.6</v>
      </c>
      <c r="AC291" s="25">
        <v>7.7</v>
      </c>
      <c r="AD291" s="25">
        <v>2.4500000000000002</v>
      </c>
      <c r="AE291" s="25">
        <v>0.06</v>
      </c>
      <c r="AF291" s="25">
        <v>0.04</v>
      </c>
      <c r="AG291" s="25">
        <v>0.49</v>
      </c>
      <c r="AH291" s="25">
        <v>1.33</v>
      </c>
      <c r="AI291" s="25">
        <v>0</v>
      </c>
      <c r="AJ291" s="26">
        <v>0</v>
      </c>
      <c r="AK291" s="26">
        <v>872.9</v>
      </c>
      <c r="AL291" s="26">
        <v>648.20000000000005</v>
      </c>
      <c r="AM291" s="26">
        <v>1115.8</v>
      </c>
      <c r="AN291" s="26">
        <v>1003.1</v>
      </c>
      <c r="AO291" s="26">
        <v>306.60000000000002</v>
      </c>
      <c r="AP291" s="26">
        <v>568.4</v>
      </c>
      <c r="AQ291" s="26">
        <v>166.6</v>
      </c>
      <c r="AR291" s="26">
        <v>649.6</v>
      </c>
      <c r="AS291" s="26">
        <v>0</v>
      </c>
      <c r="AT291" s="26">
        <v>0</v>
      </c>
      <c r="AU291" s="26">
        <v>0</v>
      </c>
      <c r="AV291" s="26">
        <v>307.3</v>
      </c>
      <c r="AW291" s="26">
        <v>0</v>
      </c>
      <c r="AX291" s="26">
        <v>0</v>
      </c>
      <c r="AY291" s="26">
        <v>0</v>
      </c>
      <c r="AZ291" s="26">
        <v>0</v>
      </c>
      <c r="BA291" s="26">
        <v>0</v>
      </c>
      <c r="BB291" s="26">
        <v>0</v>
      </c>
      <c r="BC291" s="26">
        <v>0</v>
      </c>
      <c r="BD291" s="26">
        <v>0</v>
      </c>
      <c r="BE291" s="26">
        <v>0</v>
      </c>
      <c r="BF291" s="26">
        <v>0</v>
      </c>
      <c r="BG291" s="26">
        <v>0</v>
      </c>
      <c r="BH291" s="26">
        <v>0</v>
      </c>
      <c r="BI291" s="26">
        <v>0</v>
      </c>
      <c r="BJ291" s="26">
        <v>0</v>
      </c>
      <c r="BK291" s="26">
        <v>0</v>
      </c>
      <c r="BL291" s="26">
        <v>0</v>
      </c>
      <c r="BM291" s="26">
        <v>0</v>
      </c>
      <c r="BN291" s="26">
        <v>0</v>
      </c>
      <c r="BO291" s="26">
        <v>0</v>
      </c>
      <c r="BP291" s="26">
        <v>0</v>
      </c>
      <c r="BQ291" s="26">
        <v>0</v>
      </c>
      <c r="BR291" s="26">
        <v>0</v>
      </c>
      <c r="BS291" s="26">
        <v>0</v>
      </c>
      <c r="BT291" s="26">
        <v>0</v>
      </c>
      <c r="BU291" s="26">
        <v>0</v>
      </c>
      <c r="BV291" s="26">
        <v>0</v>
      </c>
      <c r="BW291" s="26">
        <v>0</v>
      </c>
      <c r="BX291" s="26">
        <v>0</v>
      </c>
      <c r="BY291" s="26">
        <v>0</v>
      </c>
      <c r="BZ291" s="26">
        <v>0</v>
      </c>
      <c r="CA291" s="26">
        <v>0</v>
      </c>
      <c r="CB291" s="26">
        <v>193.19</v>
      </c>
      <c r="CC291" s="13"/>
      <c r="CD291" s="13" t="e">
        <f>$I$291/$I$293*100</f>
        <v>#DIV/0!</v>
      </c>
      <c r="CE291" s="26">
        <v>7.93</v>
      </c>
      <c r="CG291" s="26">
        <v>1.26</v>
      </c>
      <c r="CH291" s="26">
        <v>1.26</v>
      </c>
      <c r="CI291" s="26">
        <v>1.26</v>
      </c>
      <c r="CJ291" s="26">
        <v>648</v>
      </c>
      <c r="CK291" s="26">
        <v>414</v>
      </c>
      <c r="CL291" s="26">
        <v>531</v>
      </c>
      <c r="CM291" s="26">
        <v>6.16</v>
      </c>
      <c r="CN291" s="26">
        <v>6.16</v>
      </c>
      <c r="CO291" s="26">
        <v>6.16</v>
      </c>
      <c r="CP291" s="26">
        <v>10</v>
      </c>
      <c r="CQ291" s="26">
        <v>0</v>
      </c>
    </row>
    <row r="292" spans="1:95" s="26" customFormat="1" x14ac:dyDescent="0.3">
      <c r="A292" s="33"/>
      <c r="B292" s="24" t="s">
        <v>115</v>
      </c>
      <c r="C292" s="25"/>
      <c r="D292" s="25">
        <v>38.74</v>
      </c>
      <c r="E292" s="25">
        <v>18.68</v>
      </c>
      <c r="F292" s="25">
        <v>34.33</v>
      </c>
      <c r="G292" s="25">
        <v>0.44</v>
      </c>
      <c r="H292" s="25">
        <v>207.59</v>
      </c>
      <c r="I292" s="25">
        <v>1265.8499999999999</v>
      </c>
      <c r="J292" s="25">
        <v>7.84</v>
      </c>
      <c r="K292" s="25">
        <v>0.13</v>
      </c>
      <c r="L292" s="25">
        <v>6.27</v>
      </c>
      <c r="M292" s="25">
        <v>0</v>
      </c>
      <c r="N292" s="25">
        <v>86.11</v>
      </c>
      <c r="O292" s="25">
        <v>107.33</v>
      </c>
      <c r="P292" s="25">
        <v>14.14</v>
      </c>
      <c r="Q292" s="25">
        <v>0</v>
      </c>
      <c r="R292" s="25">
        <v>0</v>
      </c>
      <c r="S292" s="25">
        <v>2.13</v>
      </c>
      <c r="T292" s="25">
        <v>9.23</v>
      </c>
      <c r="U292" s="25">
        <v>803.75</v>
      </c>
      <c r="V292" s="25">
        <v>1925.39</v>
      </c>
      <c r="W292" s="25">
        <v>331.38</v>
      </c>
      <c r="X292" s="25">
        <v>156.63999999999999</v>
      </c>
      <c r="Y292" s="25">
        <v>605.78</v>
      </c>
      <c r="Z292" s="25">
        <v>11.5</v>
      </c>
      <c r="AA292" s="25">
        <v>56.64</v>
      </c>
      <c r="AB292" s="25">
        <v>1834.57</v>
      </c>
      <c r="AC292" s="25">
        <v>398.99</v>
      </c>
      <c r="AD292" s="25">
        <v>3.98</v>
      </c>
      <c r="AE292" s="25">
        <v>0.55000000000000004</v>
      </c>
      <c r="AF292" s="25">
        <v>0.62</v>
      </c>
      <c r="AG292" s="25">
        <v>6.97</v>
      </c>
      <c r="AH292" s="25">
        <v>7.58</v>
      </c>
      <c r="AI292" s="25">
        <v>22.97</v>
      </c>
      <c r="AJ292" s="26">
        <v>0</v>
      </c>
      <c r="AK292" s="26">
        <v>1306.33</v>
      </c>
      <c r="AL292" s="26">
        <v>1034</v>
      </c>
      <c r="AM292" s="26">
        <v>1768.01</v>
      </c>
      <c r="AN292" s="26">
        <v>1495.23</v>
      </c>
      <c r="AO292" s="26">
        <v>435.18</v>
      </c>
      <c r="AP292" s="26">
        <v>876.4</v>
      </c>
      <c r="AQ292" s="26">
        <v>311.32</v>
      </c>
      <c r="AR292" s="26">
        <v>1064.71</v>
      </c>
      <c r="AS292" s="26">
        <v>346.42</v>
      </c>
      <c r="AT292" s="26">
        <v>493.1</v>
      </c>
      <c r="AU292" s="26">
        <v>757.22</v>
      </c>
      <c r="AV292" s="26">
        <v>497.72</v>
      </c>
      <c r="AW292" s="26">
        <v>310.27999999999997</v>
      </c>
      <c r="AX292" s="26">
        <v>1553.48</v>
      </c>
      <c r="AY292" s="26">
        <v>0</v>
      </c>
      <c r="AZ292" s="26">
        <v>534.16999999999996</v>
      </c>
      <c r="BA292" s="26">
        <v>371.15</v>
      </c>
      <c r="BB292" s="26">
        <v>322.27999999999997</v>
      </c>
      <c r="BC292" s="26">
        <v>108.02</v>
      </c>
      <c r="BD292" s="26">
        <v>0.17</v>
      </c>
      <c r="BE292" s="26">
        <v>0.05</v>
      </c>
      <c r="BF292" s="26">
        <v>7.0000000000000007E-2</v>
      </c>
      <c r="BG292" s="26">
        <v>0.19</v>
      </c>
      <c r="BH292" s="26">
        <v>0.24</v>
      </c>
      <c r="BI292" s="26">
        <v>0.68</v>
      </c>
      <c r="BJ292" s="26">
        <v>0.04</v>
      </c>
      <c r="BK292" s="26">
        <v>1.89</v>
      </c>
      <c r="BL292" s="26">
        <v>0.01</v>
      </c>
      <c r="BM292" s="26">
        <v>0.51</v>
      </c>
      <c r="BN292" s="26">
        <v>0.02</v>
      </c>
      <c r="BO292" s="26">
        <v>0</v>
      </c>
      <c r="BP292" s="26">
        <v>0</v>
      </c>
      <c r="BQ292" s="26">
        <v>0</v>
      </c>
      <c r="BR292" s="26">
        <v>0.2</v>
      </c>
      <c r="BS292" s="26">
        <v>1.68</v>
      </c>
      <c r="BT292" s="26">
        <v>0</v>
      </c>
      <c r="BU292" s="26">
        <v>0</v>
      </c>
      <c r="BV292" s="26">
        <v>0.4</v>
      </c>
      <c r="BW292" s="26">
        <v>0.03</v>
      </c>
      <c r="BX292" s="26">
        <v>0</v>
      </c>
      <c r="BY292" s="26">
        <v>0</v>
      </c>
      <c r="BZ292" s="26">
        <v>0</v>
      </c>
      <c r="CA292" s="26">
        <v>0</v>
      </c>
      <c r="CB292" s="26">
        <v>1065.0999999999999</v>
      </c>
      <c r="CC292" s="13"/>
      <c r="CD292" s="13"/>
      <c r="CE292" s="26">
        <v>362.4</v>
      </c>
      <c r="CG292" s="26">
        <v>3.26</v>
      </c>
      <c r="CH292" s="26">
        <v>3.26</v>
      </c>
      <c r="CI292" s="26">
        <v>3.26</v>
      </c>
      <c r="CJ292" s="26">
        <v>798</v>
      </c>
      <c r="CK292" s="26">
        <v>564</v>
      </c>
      <c r="CL292" s="26">
        <v>681</v>
      </c>
      <c r="CM292" s="26">
        <v>52.96</v>
      </c>
      <c r="CN292" s="26">
        <v>52.96</v>
      </c>
      <c r="CO292" s="26">
        <v>52.96</v>
      </c>
      <c r="CP292" s="26">
        <v>39.46</v>
      </c>
      <c r="CQ292" s="26">
        <v>0.87</v>
      </c>
    </row>
    <row r="294" spans="1:95" s="26" customFormat="1" x14ac:dyDescent="0.3">
      <c r="A294" s="33"/>
      <c r="B294" s="24" t="s">
        <v>173</v>
      </c>
      <c r="C294" s="25"/>
      <c r="D294" s="25">
        <f>$D$32+$D$61+$D$90+$D$119+$D$148+$D$177+$D$206+$D$235+$D$264+$D$292</f>
        <v>418.62999999999994</v>
      </c>
      <c r="E294" s="25">
        <f>$E$32+$E$61+$E$90+$E$119+$E$148+$E$177+$E$206+$E$235+$E$264+$E$292</f>
        <v>190.23</v>
      </c>
      <c r="F294" s="25">
        <f>$F$32+$F$61+$F$90+$F$119+$F$148+$F$177+$F$206+$F$235+$F$264+$F$292</f>
        <v>434.01999999999992</v>
      </c>
      <c r="G294" s="25">
        <f>$G$32+$G$61+$G$90+$G$119+$G$148+$G$177+$G$206+$G$235+$G$264+$G$292</f>
        <v>5.34</v>
      </c>
      <c r="H294" s="25">
        <f>$H$32+$H$61+$H$90+$H$119+$H$148+$H$177+$H$206+$H$235+$H$264+$H$292</f>
        <v>2094.8900000000003</v>
      </c>
      <c r="I294" s="25">
        <f>$I$32+$I$61+$I$90+$I$119+$I$148+$I$177+$I$206+$I$235+$I$264+$I$292</f>
        <v>13711.539999999999</v>
      </c>
      <c r="J294" s="25">
        <f>$J$32+$J$61+$J$90+$J$119+$J$148+$J$177+$J$206+$J$235+$J$264+$J$292</f>
        <v>194.73000000000002</v>
      </c>
      <c r="K294" s="25">
        <f>$K$32+$K$61+$K$90+$K$119+$K$148+$K$177+$K$206+$K$235+$K$264+$K$292</f>
        <v>46.320000000000007</v>
      </c>
      <c r="L294" s="25">
        <f>$L$32+$L$61+$L$90+$L$119+$L$148+$L$177+$L$206+$L$235+$L$264+$L$292</f>
        <v>149.36000000000001</v>
      </c>
      <c r="M294" s="25">
        <f>$M$32+$M$61+$M$90+$M$119+$M$148+$M$177+$M$206+$M$235+$M$264+$M$292</f>
        <v>0</v>
      </c>
      <c r="N294" s="25">
        <f>$N$32+$N$61+$N$90+$N$119+$N$148+$N$177+$N$206+$N$235+$N$264+$N$292</f>
        <v>771.96</v>
      </c>
      <c r="O294" s="25">
        <f>$O$32+$O$61+$O$90+$O$119+$O$148+$O$177+$O$206+$O$235+$O$264+$O$292</f>
        <v>1179.05</v>
      </c>
      <c r="P294" s="25">
        <f>$P$32+$P$61+$P$90+$P$119+$P$148+$P$177+$P$206+$P$235+$P$264+$P$292</f>
        <v>143.85000000000002</v>
      </c>
      <c r="Q294" s="25">
        <f>$Q$32+$Q$61+$Q$90+$Q$119+$Q$148+$Q$177+$Q$206+$Q$235+$Q$264+$Q$292</f>
        <v>0</v>
      </c>
      <c r="R294" s="25">
        <f>$R$32+$R$61+$R$90+$R$119+$R$148+$R$177+$R$206+$R$235+$R$264+$R$292</f>
        <v>0</v>
      </c>
      <c r="S294" s="25">
        <f>$S$32+$S$61+$S$90+$S$119+$S$148+$S$177+$S$206+$S$235+$S$264+$S$292</f>
        <v>25.18</v>
      </c>
      <c r="T294" s="25">
        <f>$T$32+$T$61+$T$90+$T$119+$T$148+$T$177+$T$206+$T$235+$T$264+$T$292</f>
        <v>104.58</v>
      </c>
      <c r="U294" s="25">
        <f>$U$32+$U$61+$U$90+$U$119+$U$148+$U$177+$U$206+$U$235+$U$264+$U$292</f>
        <v>11350.7</v>
      </c>
      <c r="V294" s="25">
        <f>$V$32+$V$61+$V$90+$V$119+$V$148+$V$177+$V$206+$V$235+$V$264+$V$292</f>
        <v>16756.400000000001</v>
      </c>
      <c r="W294" s="25">
        <f>$W$32+$W$61+$W$90+$W$119+$W$148+$W$177+$W$206+$W$235+$W$264+$W$292</f>
        <v>4289.2299999999996</v>
      </c>
      <c r="X294" s="25">
        <f>$X$32+$X$61+$X$90+$X$119+$X$148+$X$177+$X$206+$X$235+$X$264+$X$292</f>
        <v>1832.5299999999997</v>
      </c>
      <c r="Y294" s="25">
        <f>$Y$32+$Y$61+$Y$90+$Y$119+$Y$148+$Y$177+$Y$206+$Y$235+$Y$264+$Y$292</f>
        <v>6794.9999999999991</v>
      </c>
      <c r="Z294" s="25">
        <f>$Z$32+$Z$61+$Z$90+$Z$119+$Z$148+$Z$177+$Z$206+$Z$235+$Z$264+$Z$292</f>
        <v>98.05</v>
      </c>
      <c r="AA294" s="25">
        <f>$AA$32+$AA$61+$AA$90+$AA$119+$AA$148+$AA$177+$AA$206+$AA$235+$AA$264+$AA$292</f>
        <v>1886.14</v>
      </c>
      <c r="AB294" s="25">
        <f>$AB$32+$AB$61+$AB$90+$AB$119+$AB$148+$AB$177+$AB$206+$AB$235+$AB$264+$AB$292</f>
        <v>19742.420000000002</v>
      </c>
      <c r="AC294" s="25">
        <f>$AC$32+$AC$61+$AC$90+$AC$119+$AC$148+$AC$177+$AC$206+$AC$235+$AC$264+$AC$292</f>
        <v>5961.8199999999988</v>
      </c>
      <c r="AD294" s="25">
        <f>$AD$32+$AD$61+$AD$90+$AD$119+$AD$148+$AD$177+$AD$206+$AD$235+$AD$264+$AD$292</f>
        <v>68.52</v>
      </c>
      <c r="AE294" s="25">
        <f>$AE$32+$AE$61+$AE$90+$AE$119+$AE$148+$AE$177+$AE$206+$AE$235+$AE$264+$AE$292</f>
        <v>6.21</v>
      </c>
      <c r="AF294" s="25">
        <f>$AF$32+$AF$61+$AF$90+$AF$119+$AF$148+$AF$177+$AF$206+$AF$235+$AF$264+$AF$292</f>
        <v>7.53</v>
      </c>
      <c r="AG294" s="25">
        <f>$AG$32+$AG$61+$AG$90+$AG$119+$AG$148+$AG$177+$AG$206+$AG$235+$AG$264+$AG$292</f>
        <v>71.73</v>
      </c>
      <c r="AH294" s="25">
        <f>$AH$32+$AH$61+$AH$90+$AH$119+$AH$148+$AH$177+$AH$206+$AH$235+$AH$264+$AH$292</f>
        <v>148.41</v>
      </c>
      <c r="AI294" s="25">
        <f>$AI$32+$AI$61+$AI$90+$AI$119+$AI$148+$AI$177+$AI$206+$AI$235+$AI$264+$AI$292</f>
        <v>273.74</v>
      </c>
      <c r="AJ294" s="26">
        <f>$AJ$32+$AJ$61+$AJ$90+$AJ$119+$AJ$148+$AJ$177+$AJ$206+$AJ$235+$AJ$264+$AJ$292</f>
        <v>0.60000000000000009</v>
      </c>
      <c r="AK294" s="26">
        <f>$AK$32+$AK$61+$AK$90+$AK$119+$AK$148+$AK$177+$AK$206+$AK$235+$AK$264+$AK$292</f>
        <v>10962.19</v>
      </c>
      <c r="AL294" s="26">
        <f>$AL$32+$AL$61+$AL$90+$AL$119+$AL$148+$AL$177+$AL$206+$AL$235+$AL$264+$AL$292</f>
        <v>9250.99</v>
      </c>
      <c r="AM294" s="26">
        <f>$AM$32+$AM$61+$AM$90+$AM$119+$AM$148+$AM$177+$AM$206+$AM$235+$AM$264+$AM$292</f>
        <v>16314.32</v>
      </c>
      <c r="AN294" s="26">
        <f>$AN$32+$AN$61+$AN$90+$AN$119+$AN$148+$AN$177+$AN$206+$AN$235+$AN$264+$AN$292</f>
        <v>11153.089999999998</v>
      </c>
      <c r="AO294" s="26">
        <f>$AO$32+$AO$61+$AO$90+$AO$119+$AO$148+$AO$177+$AO$206+$AO$235+$AO$264+$AO$292</f>
        <v>4216.22</v>
      </c>
      <c r="AP294" s="26">
        <f>$AP$32+$AP$61+$AP$90+$AP$119+$AP$148+$AP$177+$AP$206+$AP$235+$AP$264+$AP$292</f>
        <v>7715.7400000000007</v>
      </c>
      <c r="AQ294" s="26">
        <f>$AQ$32+$AQ$61+$AQ$90+$AQ$119+$AQ$148+$AQ$177+$AQ$206+$AQ$235+$AQ$264+$AQ$292</f>
        <v>2875.13</v>
      </c>
      <c r="AR294" s="26">
        <f>$AR$32+$AR$61+$AR$90+$AR$119+$AR$148+$AR$177+$AR$206+$AR$235+$AR$264+$AR$292</f>
        <v>10084.119999999999</v>
      </c>
      <c r="AS294" s="26">
        <f>$AS$32+$AS$61+$AS$90+$AS$119+$AS$148+$AS$177+$AS$206+$AS$235+$AS$264+$AS$292</f>
        <v>8123.71</v>
      </c>
      <c r="AT294" s="26">
        <f>$AT$32+$AT$61+$AT$90+$AT$119+$AT$148+$AT$177+$AT$206+$AT$235+$AT$264+$AT$292</f>
        <v>10073.280000000001</v>
      </c>
      <c r="AU294" s="26">
        <f>$AU$32+$AU$61+$AU$90+$AU$119+$AU$148+$AU$177+$AU$206+$AU$235+$AU$264+$AU$292</f>
        <v>13634.539999999999</v>
      </c>
      <c r="AV294" s="26">
        <f>$AV$32+$AV$61+$AV$90+$AV$119+$AV$148+$AV$177+$AV$206+$AV$235+$AV$264+$AV$292</f>
        <v>5053.17</v>
      </c>
      <c r="AW294" s="26">
        <f>$AW$32+$AW$61+$AW$90+$AW$119+$AW$148+$AW$177+$AW$206+$AW$235+$AW$264+$AW$292</f>
        <v>7147.65</v>
      </c>
      <c r="AX294" s="26">
        <f>$AX$32+$AX$61+$AX$90+$AX$119+$AX$148+$AX$177+$AX$206+$AX$235+$AX$264+$AX$292</f>
        <v>39458.65</v>
      </c>
      <c r="AY294" s="26">
        <f>$AY$32+$AY$61+$AY$90+$AY$119+$AY$148+$AY$177+$AY$206+$AY$235+$AY$264+$AY$292</f>
        <v>361.12</v>
      </c>
      <c r="AZ294" s="26">
        <f>$AZ$32+$AZ$61+$AZ$90+$AZ$119+$AZ$148+$AZ$177+$AZ$206+$AZ$235+$AZ$264+$AZ$292</f>
        <v>12731.95</v>
      </c>
      <c r="BA294" s="26">
        <f>$BA$32+$BA$61+$BA$90+$BA$119+$BA$148+$BA$177+$BA$206+$BA$235+$BA$264+$BA$292</f>
        <v>8972.6200000000008</v>
      </c>
      <c r="BB294" s="26">
        <f>$BB$32+$BB$61+$BB$90+$BB$119+$BB$148+$BB$177+$BB$206+$BB$235+$BB$264+$BB$292</f>
        <v>6307.75</v>
      </c>
      <c r="BC294" s="26">
        <f>$BC$32+$BC$61+$BC$90+$BC$119+$BC$148+$BC$177+$BC$206+$BC$235+$BC$264+$BC$292</f>
        <v>3168.0000000000005</v>
      </c>
      <c r="BD294" s="26">
        <f>$BD$32+$BD$61+$BD$90+$BD$119+$BD$148+$BD$177+$BD$206+$BD$235+$BD$264+$BD$292</f>
        <v>7.0499999999999989</v>
      </c>
      <c r="BE294" s="26">
        <f>$BE$32+$BE$61+$BE$90+$BE$119+$BE$148+$BE$177+$BE$206+$BE$235+$BE$264+$BE$292</f>
        <v>1.79</v>
      </c>
      <c r="BF294" s="26">
        <f>$BF$32+$BF$61+$BF$90+$BF$119+$BF$148+$BF$177+$BF$206+$BF$235+$BF$264+$BF$292</f>
        <v>1.6300000000000001</v>
      </c>
      <c r="BG294" s="26">
        <f>$BG$32+$BG$61+$BG$90+$BG$119+$BG$148+$BG$177+$BG$206+$BG$235+$BG$264+$BG$292</f>
        <v>4.2100000000000009</v>
      </c>
      <c r="BH294" s="26">
        <f>$BH$32+$BH$61+$BH$90+$BH$119+$BH$148+$BH$177+$BH$206+$BH$235+$BH$264+$BH$292</f>
        <v>5.3100000000000005</v>
      </c>
      <c r="BI294" s="26">
        <f>$BI$32+$BI$61+$BI$90+$BI$119+$BI$148+$BI$177+$BI$206+$BI$235+$BI$264+$BI$292</f>
        <v>17.399999999999999</v>
      </c>
      <c r="BJ294" s="26">
        <f>$BJ$32+$BJ$61+$BJ$90+$BJ$119+$BJ$148+$BJ$177+$BJ$206+$BJ$235+$BJ$264+$BJ$292</f>
        <v>0.31</v>
      </c>
      <c r="BK294" s="26">
        <f>$BK$32+$BK$61+$BK$90+$BK$119+$BK$148+$BK$177+$BK$206+$BK$235+$BK$264+$BK$292</f>
        <v>55.999999999999993</v>
      </c>
      <c r="BL294" s="26">
        <f>$BL$32+$BL$61+$BL$90+$BL$119+$BL$148+$BL$177+$BL$206+$BL$235+$BL$264+$BL$292</f>
        <v>0.13</v>
      </c>
      <c r="BM294" s="26">
        <f>$BM$32+$BM$61+$BM$90+$BM$119+$BM$148+$BM$177+$BM$206+$BM$235+$BM$264+$BM$292</f>
        <v>17.970000000000002</v>
      </c>
      <c r="BN294" s="26">
        <f>$BN$32+$BN$61+$BN$90+$BN$119+$BN$148+$BN$177+$BN$206+$BN$235+$BN$264+$BN$292</f>
        <v>0.45000000000000007</v>
      </c>
      <c r="BO294" s="26">
        <f>$BO$32+$BO$61+$BO$90+$BO$119+$BO$148+$BO$177+$BO$206+$BO$235+$BO$264+$BO$292</f>
        <v>0.39</v>
      </c>
      <c r="BP294" s="26">
        <f>$BP$32+$BP$61+$BP$90+$BP$119+$BP$148+$BP$177+$BP$206+$BP$235+$BP$264+$BP$292</f>
        <v>0</v>
      </c>
      <c r="BQ294" s="26">
        <f>$BQ$32+$BQ$61+$BQ$90+$BQ$119+$BQ$148+$BQ$177+$BQ$206+$BQ$235+$BQ$264+$BQ$292</f>
        <v>0.67</v>
      </c>
      <c r="BR294" s="26">
        <f>$BR$32+$BR$61+$BR$90+$BR$119+$BR$148+$BR$177+$BR$206+$BR$235+$BR$264+$BR$292</f>
        <v>5.870000000000001</v>
      </c>
      <c r="BS294" s="26">
        <f>$BS$32+$BS$61+$BS$90+$BS$119+$BS$148+$BS$177+$BS$206+$BS$235+$BS$264+$BS$292</f>
        <v>63.940000000000005</v>
      </c>
      <c r="BT294" s="26">
        <f>$BT$32+$BT$61+$BT$90+$BT$119+$BT$148+$BT$177+$BT$206+$BT$235+$BT$264+$BT$292</f>
        <v>7.0000000000000007E-2</v>
      </c>
      <c r="BU294" s="26">
        <f>$BU$32+$BU$61+$BU$90+$BU$119+$BU$148+$BU$177+$BU$206+$BU$235+$BU$264+$BU$292</f>
        <v>0</v>
      </c>
      <c r="BV294" s="26">
        <f>$BV$32+$BV$61+$BV$90+$BV$119+$BV$148+$BV$177+$BV$206+$BV$235+$BV$264+$BV$292</f>
        <v>45.5</v>
      </c>
      <c r="BW294" s="26">
        <f>$BW$32+$BW$61+$BW$90+$BW$119+$BW$148+$BW$177+$BW$206+$BW$235+$BW$264+$BW$292</f>
        <v>0.70000000000000018</v>
      </c>
      <c r="BX294" s="26">
        <f>$BX$32+$BX$61+$BX$90+$BX$119+$BX$148+$BX$177+$BX$206+$BX$235+$BX$264+$BX$292</f>
        <v>0.31</v>
      </c>
      <c r="BY294" s="26">
        <f>$BY$32+$BY$61+$BY$90+$BY$119+$BY$148+$BY$177+$BY$206+$BY$235+$BY$264+$BY$292</f>
        <v>0</v>
      </c>
      <c r="BZ294" s="26">
        <f>$BZ$32+$BZ$61+$BZ$90+$BZ$119+$BZ$148+$BZ$177+$BZ$206+$BZ$235+$BZ$264+$BZ$292</f>
        <v>0</v>
      </c>
      <c r="CA294" s="26">
        <f>$CA$32+$CA$61+$CA$90+$CA$119+$CA$148+$CA$177+$CA$206+$CA$235+$CA$264+$CA$292</f>
        <v>0</v>
      </c>
      <c r="CB294" s="26">
        <f>$CB$32+$CB$61+$CB$90+$CB$119+$CB$148+$CB$177+$CB$206+$CB$235+$CB$264+$CB$292</f>
        <v>11780.77</v>
      </c>
      <c r="CC294" s="13"/>
      <c r="CD294" s="13"/>
      <c r="CE294" s="26">
        <f>$CE$32+$CE$61+$CE$90+$CE$119+$CE$148+$CE$177+$CE$206+$CE$235+$CE$264+$CE$292</f>
        <v>5176.5499999999993</v>
      </c>
      <c r="CG294" s="26">
        <f>$CG$32+$CG$61+$CG$90+$CG$119+$CG$148+$CG$177+$CG$206+$CG$235+$CG$264+$CG$292</f>
        <v>75.86</v>
      </c>
      <c r="CH294" s="26">
        <f>$CH$32+$CH$61+$CH$90+$CH$119+$CH$148+$CH$177+$CH$206+$CH$235+$CH$264+$CH$292</f>
        <v>75.86</v>
      </c>
      <c r="CI294" s="26">
        <f>$CI$32+$CI$61+$CI$90+$CI$119+$CI$148+$CI$177+$CI$206+$CI$235+$CI$264+$CI$292</f>
        <v>75.86</v>
      </c>
      <c r="CJ294" s="26">
        <f>$CJ$32+$CJ$61+$CJ$90+$CJ$119+$CJ$148+$CJ$177+$CJ$206+$CJ$235+$CJ$264+$CJ$292</f>
        <v>13901.919999999998</v>
      </c>
      <c r="CK294" s="26">
        <f>$CK$32+$CK$61+$CK$90+$CK$119+$CK$148+$CK$177+$CK$206+$CK$235+$CK$264+$CK$292</f>
        <v>8263.56</v>
      </c>
      <c r="CL294" s="26">
        <f>$CL$32+$CL$61+$CL$90+$CL$119+$CL$148+$CL$177+$CL$206+$CL$235+$CL$264+$CL$292</f>
        <v>11082.74</v>
      </c>
      <c r="CM294" s="26">
        <f>$CM$32+$CM$61+$CM$90+$CM$119+$CM$148+$CM$177+$CM$206+$CM$235+$CM$264+$CM$292</f>
        <v>344.7</v>
      </c>
      <c r="CN294" s="26">
        <f>$CN$32+$CN$61+$CN$90+$CN$119+$CN$148+$CN$177+$CN$206+$CN$235+$CN$264+$CN$292</f>
        <v>306.63999999999993</v>
      </c>
      <c r="CO294" s="26">
        <f>$CO$32+$CO$61+$CO$90+$CO$119+$CO$148+$CO$177+$CO$206+$CO$235+$CO$264+$CO$292</f>
        <v>325.65999999999997</v>
      </c>
      <c r="CP294" s="26">
        <f>$CP$32+$CP$61+$CP$90+$CP$119+$CP$148+$CP$177+$CP$206+$CP$235+$CP$264+$CP$292</f>
        <v>365.24999999999994</v>
      </c>
      <c r="CQ294" s="26">
        <f>$CQ$32+$CQ$61+$CQ$90+$CQ$119+$CQ$148+$CQ$177+$CQ$206+$CQ$235+$CQ$264+$CQ$292</f>
        <v>21.919999999999998</v>
      </c>
    </row>
  </sheetData>
  <mergeCells count="118">
    <mergeCell ref="C120:I122"/>
    <mergeCell ref="C149:I151"/>
    <mergeCell ref="C178:I180"/>
    <mergeCell ref="C207:I209"/>
    <mergeCell ref="C236:I238"/>
    <mergeCell ref="C265:I267"/>
    <mergeCell ref="CG9:CG10"/>
    <mergeCell ref="CP9:CP10"/>
    <mergeCell ref="CQ9:CQ10"/>
    <mergeCell ref="A2:CD2"/>
    <mergeCell ref="A7:C7"/>
    <mergeCell ref="W9:Z9"/>
    <mergeCell ref="H9:H10"/>
    <mergeCell ref="I9:I10"/>
    <mergeCell ref="A9:A10"/>
    <mergeCell ref="B9:B10"/>
    <mergeCell ref="CH9:CH10"/>
    <mergeCell ref="CI9:CI10"/>
    <mergeCell ref="C9:C10"/>
    <mergeCell ref="CD9:CD10"/>
    <mergeCell ref="CC9:CC10"/>
    <mergeCell ref="CE9:CE10"/>
    <mergeCell ref="D7:CD7"/>
    <mergeCell ref="CF9:CF10"/>
    <mergeCell ref="CO9:CO10"/>
    <mergeCell ref="CJ9:CJ10"/>
    <mergeCell ref="CK9:CK10"/>
    <mergeCell ref="CL9:CL10"/>
    <mergeCell ref="CM9:CM10"/>
    <mergeCell ref="CN9:CN10"/>
    <mergeCell ref="AI9:AI10"/>
    <mergeCell ref="B6:I6"/>
    <mergeCell ref="A37:A38"/>
    <mergeCell ref="B37:B38"/>
    <mergeCell ref="C37:C38"/>
    <mergeCell ref="D37:E38"/>
    <mergeCell ref="F37:G38"/>
    <mergeCell ref="H37:H38"/>
    <mergeCell ref="I37:I38"/>
    <mergeCell ref="D33:I35"/>
    <mergeCell ref="D1:I1"/>
    <mergeCell ref="D9:E10"/>
    <mergeCell ref="F9:G10"/>
    <mergeCell ref="CM37:CM38"/>
    <mergeCell ref="CN37:CN38"/>
    <mergeCell ref="CO37:CO38"/>
    <mergeCell ref="CP37:CP38"/>
    <mergeCell ref="CQ37:CQ38"/>
    <mergeCell ref="A66:A67"/>
    <mergeCell ref="B66:B67"/>
    <mergeCell ref="C66:C67"/>
    <mergeCell ref="D66:E67"/>
    <mergeCell ref="F66:G67"/>
    <mergeCell ref="CG37:CG38"/>
    <mergeCell ref="CH37:CH38"/>
    <mergeCell ref="CI37:CI38"/>
    <mergeCell ref="CJ37:CJ38"/>
    <mergeCell ref="CK37:CK38"/>
    <mergeCell ref="CL37:CL38"/>
    <mergeCell ref="W37:Z37"/>
    <mergeCell ref="AI37:AI38"/>
    <mergeCell ref="CC37:CC38"/>
    <mergeCell ref="CD37:CD38"/>
    <mergeCell ref="CE37:CE38"/>
    <mergeCell ref="CF37:CF38"/>
    <mergeCell ref="H66:H67"/>
    <mergeCell ref="I66:I67"/>
    <mergeCell ref="A95:A96"/>
    <mergeCell ref="B95:B96"/>
    <mergeCell ref="C95:C96"/>
    <mergeCell ref="D95:E96"/>
    <mergeCell ref="F95:G96"/>
    <mergeCell ref="H95:H96"/>
    <mergeCell ref="I95:I96"/>
    <mergeCell ref="D62:I64"/>
    <mergeCell ref="C91:I93"/>
    <mergeCell ref="I124:I125"/>
    <mergeCell ref="A153:A154"/>
    <mergeCell ref="B153:B154"/>
    <mergeCell ref="C153:C154"/>
    <mergeCell ref="D153:E154"/>
    <mergeCell ref="F153:G154"/>
    <mergeCell ref="H153:H154"/>
    <mergeCell ref="I153:I154"/>
    <mergeCell ref="A124:A125"/>
    <mergeCell ref="B124:B125"/>
    <mergeCell ref="C124:C125"/>
    <mergeCell ref="D124:E125"/>
    <mergeCell ref="F124:G125"/>
    <mergeCell ref="H124:H125"/>
    <mergeCell ref="I182:I183"/>
    <mergeCell ref="A211:A212"/>
    <mergeCell ref="B211:B212"/>
    <mergeCell ref="C211:C212"/>
    <mergeCell ref="D211:E212"/>
    <mergeCell ref="F211:G212"/>
    <mergeCell ref="H211:H212"/>
    <mergeCell ref="I211:I212"/>
    <mergeCell ref="A182:A183"/>
    <mergeCell ref="B182:B183"/>
    <mergeCell ref="C182:C183"/>
    <mergeCell ref="D182:E183"/>
    <mergeCell ref="F182:G183"/>
    <mergeCell ref="H182:H183"/>
    <mergeCell ref="I240:I241"/>
    <mergeCell ref="A269:A270"/>
    <mergeCell ref="B269:B270"/>
    <mergeCell ref="C269:C270"/>
    <mergeCell ref="D269:E270"/>
    <mergeCell ref="F269:G270"/>
    <mergeCell ref="H269:H270"/>
    <mergeCell ref="I269:I270"/>
    <mergeCell ref="A240:A241"/>
    <mergeCell ref="B240:B241"/>
    <mergeCell ref="C240:C241"/>
    <mergeCell ref="D240:E241"/>
    <mergeCell ref="F240:G241"/>
    <mergeCell ref="H240:H241"/>
  </mergeCells>
  <phoneticPr fontId="2" type="noConversion"/>
  <pageMargins left="0.59055118110236227" right="0.39370078740157483" top="0.78740157480314965" bottom="0.78740157480314965" header="0.31496062992125984" footer="0.31496062992125984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3.2" x14ac:dyDescent="0.25"/>
  <cols>
    <col min="1" max="1" width="25.33203125" customWidth="1"/>
    <col min="2" max="2" width="19.33203125" customWidth="1"/>
  </cols>
  <sheetData>
    <row r="1" spans="1:2" x14ac:dyDescent="0.25">
      <c r="A1" t="s">
        <v>75</v>
      </c>
      <c r="B1" s="11">
        <v>45658</v>
      </c>
    </row>
    <row r="2" spans="1:2" x14ac:dyDescent="0.25">
      <c r="A2" t="s">
        <v>76</v>
      </c>
      <c r="B2" s="11">
        <v>45708.390208333331</v>
      </c>
    </row>
    <row r="3" spans="1:2" x14ac:dyDescent="0.25">
      <c r="A3" t="s">
        <v>77</v>
      </c>
      <c r="B3" t="s">
        <v>96</v>
      </c>
    </row>
    <row r="4" spans="1:2" x14ac:dyDescent="0.25">
      <c r="A4" t="s">
        <v>78</v>
      </c>
      <c r="B4" t="s">
        <v>97</v>
      </c>
    </row>
    <row r="5" spans="1:2" x14ac:dyDescent="0.25">
      <c r="B5">
        <v>1</v>
      </c>
    </row>
    <row r="6" spans="1:2" x14ac:dyDescent="0.25">
      <c r="B6" s="27" t="s">
        <v>172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</vt:i4>
      </vt:variant>
    </vt:vector>
  </HeadingPairs>
  <TitlesOfParts>
    <vt:vector size="8" baseType="lpstr">
      <vt:lpstr>10.01.2025</vt:lpstr>
      <vt:lpstr>Dop</vt:lpstr>
      <vt:lpstr>Группа</vt:lpstr>
      <vt:lpstr>Дата_Печати</vt:lpstr>
      <vt:lpstr>Дата_Сост</vt:lpstr>
      <vt:lpstr>'10.01.2025'!Область_печати</vt:lpstr>
      <vt:lpstr>С3</vt:lpstr>
      <vt:lpstr>Физ_Норма</vt:lpstr>
    </vt:vector>
  </TitlesOfParts>
  <Company>УрГЭУ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Салима Салимовна</cp:lastModifiedBy>
  <cp:lastPrinted>2025-02-26T09:49:25Z</cp:lastPrinted>
  <dcterms:created xsi:type="dcterms:W3CDTF">2002-09-22T07:35:02Z</dcterms:created>
  <dcterms:modified xsi:type="dcterms:W3CDTF">2025-02-27T04:45:59Z</dcterms:modified>
</cp:coreProperties>
</file>